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bookViews>
    <workbookView xWindow="0" yWindow="0" windowWidth="28800" windowHeight="11835" tabRatio="735" activeTab="6"/>
  </bookViews>
  <sheets>
    <sheet name="SAŽETAK" sheetId="9" r:id="rId1"/>
    <sheet name=" Račun prihoda i rashoda" sheetId="10" r:id="rId2"/>
    <sheet name="Prihodi i rashodi po izvorima" sheetId="15" r:id="rId3"/>
    <sheet name="Rashodi prema funkcijskoj kl" sheetId="11" r:id="rId4"/>
    <sheet name="Račun financiranja" sheetId="12" r:id="rId5"/>
    <sheet name="Račun financiranja po izvorima" sheetId="17" r:id="rId6"/>
    <sheet name=" POSEBNI DIO" sheetId="14" r:id="rId7"/>
  </sheets>
  <definedNames>
    <definedName name="_xlnm.Print_Area" localSheetId="1">' Račun prihoda i rashoda'!$A$1:$H$31</definedName>
    <definedName name="_xlnm.Print_Area" localSheetId="3">'Rashodi prema funkcijskoj kl'!$A$1:$F$19</definedName>
    <definedName name="_xlnm.Print_Area" localSheetId="0">SAŽETAK!$A$1:$K$44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5" l="1"/>
  <c r="D43" i="15"/>
  <c r="E43" i="15"/>
  <c r="F43" i="15"/>
  <c r="B43" i="15"/>
  <c r="C40" i="15"/>
  <c r="D40" i="15"/>
  <c r="E40" i="15"/>
  <c r="F40" i="15"/>
  <c r="B40" i="15"/>
  <c r="C25" i="15"/>
  <c r="D25" i="15"/>
  <c r="E25" i="15"/>
  <c r="F25" i="15"/>
  <c r="B25" i="15"/>
  <c r="C22" i="15"/>
  <c r="D22" i="15"/>
  <c r="E22" i="15"/>
  <c r="F22" i="15"/>
  <c r="B22" i="15"/>
  <c r="C18" i="15"/>
  <c r="D18" i="15"/>
  <c r="E18" i="15"/>
  <c r="F18" i="15"/>
  <c r="B18" i="15"/>
  <c r="C15" i="15"/>
  <c r="D15" i="15"/>
  <c r="E15" i="15"/>
  <c r="F15" i="15"/>
  <c r="B15" i="15"/>
  <c r="J39" i="14"/>
  <c r="I39" i="14"/>
  <c r="H39" i="14"/>
  <c r="G39" i="14"/>
  <c r="F39" i="14"/>
  <c r="J47" i="14"/>
  <c r="I47" i="14"/>
  <c r="H47" i="14"/>
  <c r="G47" i="14"/>
  <c r="F47" i="14"/>
  <c r="J25" i="14"/>
  <c r="I25" i="14"/>
  <c r="H25" i="14"/>
  <c r="G25" i="14"/>
  <c r="F25" i="14"/>
  <c r="F9" i="14"/>
  <c r="H33" i="14" l="1"/>
  <c r="I33" i="14"/>
  <c r="J33" i="14"/>
  <c r="G33" i="14"/>
  <c r="F29" i="10"/>
  <c r="G29" i="10"/>
  <c r="H29" i="10"/>
  <c r="E29" i="10"/>
  <c r="C10" i="17" l="1"/>
  <c r="C9" i="17" s="1"/>
  <c r="D10" i="17"/>
  <c r="D9" i="17" s="1"/>
  <c r="E10" i="17"/>
  <c r="E9" i="17" s="1"/>
  <c r="F10" i="17"/>
  <c r="F9" i="17" s="1"/>
  <c r="B10" i="17"/>
  <c r="B9" i="17" s="1"/>
  <c r="E8" i="12" l="1"/>
  <c r="F8" i="12"/>
  <c r="G8" i="12"/>
  <c r="H8" i="12"/>
  <c r="D8" i="12"/>
  <c r="E11" i="12"/>
  <c r="F11" i="12"/>
  <c r="G11" i="12"/>
  <c r="H11" i="12"/>
  <c r="D11" i="12"/>
  <c r="D29" i="10" l="1"/>
  <c r="C47" i="15"/>
  <c r="D47" i="15"/>
  <c r="E47" i="15"/>
  <c r="F47" i="15"/>
  <c r="C38" i="15"/>
  <c r="D38" i="15"/>
  <c r="E38" i="15"/>
  <c r="F38" i="15"/>
  <c r="C36" i="15"/>
  <c r="D36" i="15"/>
  <c r="E36" i="15"/>
  <c r="F36" i="15"/>
  <c r="B47" i="15"/>
  <c r="B38" i="15"/>
  <c r="B36" i="15"/>
  <c r="B35" i="15" l="1"/>
  <c r="C35" i="15"/>
  <c r="E35" i="15"/>
  <c r="F35" i="15"/>
  <c r="D35" i="15"/>
  <c r="C13" i="15"/>
  <c r="D13" i="15"/>
  <c r="E13" i="15"/>
  <c r="F13" i="15"/>
  <c r="C11" i="15"/>
  <c r="D11" i="15"/>
  <c r="E11" i="15"/>
  <c r="F11" i="15"/>
  <c r="B13" i="15"/>
  <c r="B11" i="15"/>
  <c r="B10" i="15" l="1"/>
  <c r="E10" i="15"/>
  <c r="F10" i="15"/>
  <c r="C10" i="15"/>
  <c r="D10" i="15"/>
  <c r="F37" i="9"/>
  <c r="G34" i="9" s="1"/>
  <c r="G37" i="9" s="1"/>
  <c r="H34" i="9" s="1"/>
  <c r="H37" i="9" s="1"/>
  <c r="I34" i="9" s="1"/>
  <c r="I37" i="9" s="1"/>
  <c r="J34" i="9" s="1"/>
  <c r="J37" i="9" s="1"/>
  <c r="G21" i="9" l="1"/>
  <c r="H21" i="9"/>
  <c r="I21" i="9"/>
  <c r="J21" i="9"/>
  <c r="F21" i="9"/>
  <c r="F33" i="14" l="1"/>
  <c r="F29" i="14"/>
  <c r="G19" i="14"/>
  <c r="F19" i="14"/>
  <c r="F15" i="14"/>
  <c r="F52" i="14"/>
  <c r="F11" i="9"/>
  <c r="F14" i="9" s="1"/>
  <c r="F8" i="9"/>
  <c r="H11" i="9"/>
  <c r="H14" i="9" s="1"/>
  <c r="H22" i="9" s="1"/>
  <c r="H28" i="9" s="1"/>
  <c r="H29" i="9" s="1"/>
  <c r="I11" i="9"/>
  <c r="I14" i="9" s="1"/>
  <c r="J11" i="9"/>
  <c r="J14" i="9" s="1"/>
  <c r="J22" i="9" s="1"/>
  <c r="J28" i="9" s="1"/>
  <c r="J29" i="9" s="1"/>
  <c r="H8" i="9"/>
  <c r="I8" i="9"/>
  <c r="J8" i="9"/>
  <c r="G8" i="9"/>
  <c r="G11" i="9"/>
  <c r="G14" i="9" s="1"/>
  <c r="G22" i="9" s="1"/>
  <c r="G28" i="9" s="1"/>
  <c r="G29" i="9" s="1"/>
  <c r="I19" i="14"/>
  <c r="J19" i="14"/>
  <c r="H19" i="14"/>
  <c r="I22" i="9" l="1"/>
  <c r="I28" i="9" s="1"/>
  <c r="I29" i="9" s="1"/>
  <c r="F22" i="9"/>
  <c r="F28" i="9" s="1"/>
  <c r="F29" i="9" s="1"/>
  <c r="C11" i="11" l="1"/>
  <c r="C10" i="11" s="1"/>
  <c r="D11" i="11"/>
  <c r="D10" i="11" s="1"/>
  <c r="E11" i="11"/>
  <c r="E10" i="11" s="1"/>
  <c r="F11" i="11"/>
  <c r="F10" i="11" s="1"/>
  <c r="B11" i="11"/>
  <c r="B10" i="11" s="1"/>
  <c r="E18" i="10" l="1"/>
  <c r="F18" i="10"/>
  <c r="G18" i="10"/>
  <c r="H18" i="10"/>
  <c r="D18" i="10"/>
  <c r="G42" i="14"/>
  <c r="H42" i="14"/>
  <c r="I42" i="14"/>
  <c r="J42" i="14"/>
  <c r="F42" i="14"/>
  <c r="G29" i="14"/>
  <c r="H29" i="14"/>
  <c r="I29" i="14"/>
  <c r="J29" i="14"/>
  <c r="G15" i="14"/>
  <c r="H15" i="14"/>
  <c r="I15" i="14"/>
  <c r="J15" i="14"/>
  <c r="G52" i="14"/>
  <c r="H52" i="14"/>
  <c r="I52" i="14"/>
  <c r="J52" i="14"/>
  <c r="G9" i="14"/>
  <c r="H9" i="14"/>
  <c r="I9" i="14"/>
  <c r="J9" i="14"/>
  <c r="F11" i="10" l="1"/>
  <c r="F10" i="10" s="1"/>
  <c r="D25" i="10"/>
  <c r="D24" i="10" s="1"/>
  <c r="E25" i="10"/>
  <c r="E24" i="10" s="1"/>
  <c r="H25" i="10"/>
  <c r="H24" i="10" s="1"/>
  <c r="G25" i="10"/>
  <c r="G24" i="10" s="1"/>
  <c r="F25" i="10"/>
  <c r="F24" i="10" s="1"/>
  <c r="H11" i="10"/>
  <c r="H10" i="10" s="1"/>
  <c r="G11" i="10"/>
  <c r="G10" i="10" s="1"/>
  <c r="D11" i="10"/>
  <c r="D10" i="10" s="1"/>
  <c r="E11" i="10"/>
  <c r="E10" i="10" s="1"/>
</calcChain>
</file>

<file path=xl/sharedStrings.xml><?xml version="1.0" encoding="utf-8"?>
<sst xmlns="http://schemas.openxmlformats.org/spreadsheetml/2006/main" count="266" uniqueCount="133">
  <si>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</si>
  <si>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</si>
  <si>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</si>
  <si>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</si>
  <si>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</si>
  <si>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</si>
  <si>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</si>
  <si>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</si>
  <si>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</si>
  <si>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</si>
  <si>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</si>
  <si>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</si>
  <si>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</si>
  <si>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</si>
  <si>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</si>
  <si>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</si>
  <si>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</si>
  <si>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</si>
  <si>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</si>
  <si>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</si>
  <si>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</si>
  <si>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</si>
  <si>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</si>
  <si>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</si>
  <si>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</si>
  <si>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</si>
  <si>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</si>
  <si>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</si>
  <si>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</si>
  <si>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</si>
  <si>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</si>
  <si>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</si>
  <si>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</si>
  <si>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rashodi</t>
  </si>
  <si>
    <t>Donacije</t>
  </si>
  <si>
    <t>09 Obrazovanje</t>
  </si>
  <si>
    <t>0912 Osnovno obrazovanje</t>
  </si>
  <si>
    <t xml:space="preserve">096 Dodatne usluge u obrazovanju </t>
  </si>
  <si>
    <t>Prihodi od imovine</t>
  </si>
  <si>
    <t>Prihodi od prodaje proizvoda i robe te pruženih usluga i prihodi od donacija</t>
  </si>
  <si>
    <t>Prihodi od upravnih i administrativnih pristojbi,
pristojbi po posebnim propisima i naknada</t>
  </si>
  <si>
    <t>PROGRAM</t>
  </si>
  <si>
    <t>AKTIVNOST</t>
  </si>
  <si>
    <t>Programi školstva</t>
  </si>
  <si>
    <t>Rashodi za nabavu proizvedene dugotrajne im.</t>
  </si>
  <si>
    <t>Osnovne škole-rashodi za plaće i ostala materijalna prava</t>
  </si>
  <si>
    <t>Vlastiti izvori</t>
  </si>
  <si>
    <t>Rezultat poslovanja</t>
  </si>
  <si>
    <t>Razred/
skupina</t>
  </si>
  <si>
    <t>PREDSJEDNIK ŠO</t>
  </si>
  <si>
    <t>Vjeran Vidović, prof.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</si>
  <si>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</si>
  <si>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</si>
  <si>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</si>
  <si>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</si>
  <si>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</si>
  <si>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</si>
  <si>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</si>
  <si>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</si>
  <si>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</si>
  <si>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</si>
  <si>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</si>
  <si>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</si>
  <si>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</si>
  <si>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</si>
  <si>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</si>
  <si>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PRIHODI POSLOVANJA PREMA IZVORIMA FINANCIRANJA</t>
  </si>
  <si>
    <t>Brojčana oznaka i naziv</t>
  </si>
  <si>
    <t>1 Opći prihodi i primici</t>
  </si>
  <si>
    <t xml:space="preserve">  11 Opći prihodi i primici</t>
  </si>
  <si>
    <t>4 Prihodi za posebne namjene</t>
  </si>
  <si>
    <t>5 Pomoći</t>
  </si>
  <si>
    <t>RASHODI POSLOVANJA PREMA IZVORIMA FINANCIRANJA</t>
  </si>
  <si>
    <t>3 Vlastiti prihodi</t>
  </si>
  <si>
    <t xml:space="preserve">  31 Vlastiti prihodi</t>
  </si>
  <si>
    <t>B. RAČUN FINANCIRANJA PREMA IZVORIMA FINANCIRANJA</t>
  </si>
  <si>
    <t>PRIMICI UKUPNO</t>
  </si>
  <si>
    <t>IZDACI UKUPNO</t>
  </si>
  <si>
    <t>PRIHODI POSLOVANJA PREMA EKONOMSKOJ KLASIFIKACIJI</t>
  </si>
  <si>
    <t>RASHODI POSLOVANJA PREMA EKONOMSKOJ KLASIFIKACIJI</t>
  </si>
  <si>
    <t>Prihodi od prodaje nefinancijske imovine</t>
  </si>
  <si>
    <t>6 Donacije</t>
  </si>
  <si>
    <t>REZULTAT POSLOVANJA</t>
  </si>
  <si>
    <t>B. RAČUN FINANCIRANJA PREMA EKONOMSKOJ KLASIFIKACIJI</t>
  </si>
  <si>
    <t>Izvor financiranja 11</t>
  </si>
  <si>
    <t>Izvor financiranja 31</t>
  </si>
  <si>
    <t>Izvršenje 2023.*</t>
  </si>
  <si>
    <t xml:space="preserve">Plan 2024. </t>
  </si>
  <si>
    <t xml:space="preserve">Plan za 2025. </t>
  </si>
  <si>
    <t>Projekcija 
za 2027.</t>
  </si>
  <si>
    <t>Plan za 2025.</t>
  </si>
  <si>
    <t>Izvršenje 2023.</t>
  </si>
  <si>
    <t>Plan 2024.</t>
  </si>
  <si>
    <t>Rashodi za dodatna ulaganja na nefinanc.im.</t>
  </si>
  <si>
    <t>Rashodi za dodatna ulaganja na nefinancijskoj imovini</t>
  </si>
  <si>
    <t>* Napomena: Iznosi u stupcima Izvršenje 2023. preračunavaju se iz kuna u eure prema fiksnom tečaju konverzije (1 EUR=7,53450 kuna) i po pravilima za preračunavanje i zaokruživanje.</t>
  </si>
  <si>
    <t>**Napomena: Ako se usvojeni Prijedloga financijskog plana za 2025. i projekcija za 2026. i 2027. godinu ne mijenja, isti automatizmom postaje Financijski plan za 2025. i projekcije za 2026. i 2027. godinu.</t>
  </si>
  <si>
    <t xml:space="preserve">  431 Ostali prihodi za    posebne namjene</t>
  </si>
  <si>
    <t xml:space="preserve">  611 Donacije</t>
  </si>
  <si>
    <t xml:space="preserve">  531 Pomoći iz državnog proračuna</t>
  </si>
  <si>
    <t xml:space="preserve">  581 Prijenosi iz nadležnog proračuna</t>
  </si>
  <si>
    <t>Izvor financiranja 431</t>
  </si>
  <si>
    <t>Ostali prihodi za posebne namjene</t>
  </si>
  <si>
    <t>Izvor financiranja 611</t>
  </si>
  <si>
    <t>Izvor financiranja 531</t>
  </si>
  <si>
    <t>Izvor financiranja 581</t>
  </si>
  <si>
    <t>Decentralizirane funkcije - osnovno školstvo</t>
  </si>
  <si>
    <t>Plan rashoda i izdataka osnovnih škola</t>
  </si>
  <si>
    <t>Materijalni i financijski rashodi</t>
  </si>
  <si>
    <t>A102401</t>
  </si>
  <si>
    <t>A103502</t>
  </si>
  <si>
    <t>A103512</t>
  </si>
  <si>
    <t>Izvor financiranja 43</t>
  </si>
  <si>
    <t>Izvor financiranja 61</t>
  </si>
  <si>
    <t>Izvor financiranja 52</t>
  </si>
  <si>
    <t>Ostale pomoći</t>
  </si>
  <si>
    <t>Pomoći iz državnog proračuna-proračunski korisnici</t>
  </si>
  <si>
    <t>Donacije-proračunski korisnici</t>
  </si>
  <si>
    <t>Prijenosi prorač. korisnicima iz nadležnog proračuna</t>
  </si>
  <si>
    <t>Namjenski prihodi-proračunski korisnici</t>
  </si>
  <si>
    <t xml:space="preserve">  431 Namjenski prihodi-proračunski korisnici</t>
  </si>
  <si>
    <t xml:space="preserve">  52   Ostale pomoći</t>
  </si>
  <si>
    <t xml:space="preserve">  531 Pomoći iz državnog proračuna-proračunski korisnici</t>
  </si>
  <si>
    <t xml:space="preserve">  581 Prijenosi prorač.korisnicima iz nadležnog proračuna</t>
  </si>
  <si>
    <t xml:space="preserve">  61 Donacije</t>
  </si>
  <si>
    <t xml:space="preserve">  611 Donacije-proračunski korisnici</t>
  </si>
  <si>
    <t xml:space="preserve">  43   Ostali prihodi za posebne namjene</t>
  </si>
  <si>
    <t xml:space="preserve">  43  Ostali prihodi za posebne namjene</t>
  </si>
  <si>
    <t>KLASA: 400-02/24-01/01</t>
  </si>
  <si>
    <t>URBROJ: 2109-50-24-1</t>
  </si>
  <si>
    <t>Čakovec, 27. 11. 2024.</t>
  </si>
  <si>
    <t xml:space="preserve">FINANCIJSKI PLAN UMJETNIČKE ŠKOLE MIROSLAV MAGDALENIĆ ČAKOVEC
ZA 2025. I PROJEKCIJE ZA 2026. I 2027. GODINU </t>
  </si>
  <si>
    <t>FINANCIJSKI PLAN UMJETNIČKE ŠKOLE MIROSLAV MAGDALENIĆ ČAKOVEC
ZA 2025. I PROJEKCIJE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</si>
</sst>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0" fillId="0" borderId="0" xfId="0" applyFont="1"/>
    <xf numFmtId="0" fontId="6" fillId="0" borderId="0" xfId="0" applyFont="1" applyAlignment="1">
      <alignment vertical="center" wrapText="1"/>
    </xf>
    <xf numFmtId="164" fontId="0" fillId="0" borderId="0" xfId="0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Border="1" applyAlignment="1">
      <alignment horizontal="left" wrapText="1"/>
    </xf>
    <xf numFmtId="0" fontId="7" fillId="0" borderId="2" xfId="0" quotePrefix="1" applyFont="1" applyBorder="1" applyAlignment="1">
      <alignment horizontal="left" wrapText="1"/>
    </xf>
    <xf numFmtId="0" fontId="7" fillId="0" borderId="2" xfId="0" quotePrefix="1" applyFont="1" applyBorder="1" applyAlignment="1">
      <alignment horizontal="center" wrapText="1"/>
    </xf>
    <xf numFmtId="0" fontId="7" fillId="0" borderId="2" xfId="0" quotePrefix="1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quotePrefix="1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8" fillId="0" borderId="1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quotePrefix="1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right" vertical="center"/>
    </xf>
    <xf numFmtId="0" fontId="7" fillId="0" borderId="2" xfId="0" quotePrefix="1" applyFont="1" applyBorder="1" applyAlignment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4" fontId="7" fillId="0" borderId="3" xfId="0" applyNumberFormat="1" applyFont="1" applyBorder="1" applyAlignment="1">
      <alignment horizontal="right" wrapText="1"/>
    </xf>
    <xf numFmtId="4" fontId="20" fillId="3" borderId="3" xfId="0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quotePrefix="1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/>
    <xf numFmtId="4" fontId="8" fillId="4" borderId="1" xfId="0" quotePrefix="1" applyNumberFormat="1" applyFont="1" applyFill="1" applyBorder="1" applyAlignment="1">
      <alignment horizontal="right"/>
    </xf>
    <xf numFmtId="4" fontId="8" fillId="3" borderId="1" xfId="0" quotePrefix="1" applyNumberFormat="1" applyFont="1" applyFill="1" applyBorder="1" applyAlignment="1">
      <alignment horizontal="right"/>
    </xf>
    <xf numFmtId="4" fontId="8" fillId="4" borderId="3" xfId="0" applyNumberFormat="1" applyFont="1" applyFill="1" applyBorder="1" applyAlignment="1" applyProtection="1">
      <alignment horizontal="right" wrapText="1"/>
    </xf>
    <xf numFmtId="4" fontId="8" fillId="3" borderId="3" xfId="0" quotePrefix="1" applyNumberFormat="1" applyFont="1" applyFill="1" applyBorder="1" applyAlignment="1">
      <alignment horizontal="right"/>
    </xf>
    <xf numFmtId="4" fontId="7" fillId="3" borderId="1" xfId="0" quotePrefix="1" applyNumberFormat="1" applyFont="1" applyFill="1" applyBorder="1" applyAlignment="1">
      <alignment horizontal="right"/>
    </xf>
    <xf numFmtId="4" fontId="7" fillId="3" borderId="3" xfId="0" quotePrefix="1" applyNumberFormat="1" applyFont="1" applyFill="1" applyBorder="1" applyAlignment="1">
      <alignment horizontal="right"/>
    </xf>
    <xf numFmtId="4" fontId="4" fillId="0" borderId="0" xfId="0" applyNumberFormat="1" applyFont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22" fillId="0" borderId="0" xfId="0" applyNumberFormat="1" applyFont="1"/>
    <xf numFmtId="0" fontId="9" fillId="0" borderId="3" xfId="0" quotePrefix="1" applyFont="1" applyFill="1" applyBorder="1" applyAlignment="1">
      <alignment horizontal="left" vertical="center"/>
    </xf>
    <xf numFmtId="0" fontId="23" fillId="0" borderId="3" xfId="0" quotePrefix="1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/>
    </xf>
    <xf numFmtId="0" fontId="19" fillId="0" borderId="4" xfId="0" applyFont="1" applyFill="1" applyBorder="1" applyAlignment="1">
      <alignment horizontal="center"/>
    </xf>
    <xf numFmtId="0" fontId="19" fillId="0" borderId="4" xfId="0" applyFont="1" applyFill="1" applyBorder="1"/>
    <xf numFmtId="4" fontId="19" fillId="0" borderId="3" xfId="0" applyNumberFormat="1" applyFont="1" applyFill="1" applyBorder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quotePrefix="1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 applyProtection="1">
      <alignment horizontal="right" wrapText="1"/>
    </xf>
    <xf numFmtId="0" fontId="23" fillId="0" borderId="3" xfId="0" quotePrefix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right" wrapText="1"/>
    </xf>
    <xf numFmtId="4" fontId="25" fillId="0" borderId="4" xfId="0" applyNumberFormat="1" applyFont="1" applyFill="1" applyBorder="1" applyAlignment="1">
      <alignment horizontal="right"/>
    </xf>
    <xf numFmtId="4" fontId="25" fillId="0" borderId="3" xfId="0" applyNumberFormat="1" applyFont="1" applyFill="1" applyBorder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0" fontId="0" fillId="0" borderId="0" xfId="0" applyFill="1"/>
    <xf numFmtId="0" fontId="9" fillId="0" borderId="3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4" fontId="7" fillId="5" borderId="4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4" fontId="7" fillId="5" borderId="4" xfId="0" applyNumberFormat="1" applyFont="1" applyFill="1" applyBorder="1" applyAlignment="1" applyProtection="1">
      <alignment horizontal="right" vertical="center" wrapText="1"/>
    </xf>
    <xf numFmtId="0" fontId="8" fillId="3" borderId="3" xfId="0" applyNumberFormat="1" applyFont="1" applyFill="1" applyBorder="1" applyAlignment="1" applyProtection="1">
      <alignment vertical="center" wrapText="1"/>
    </xf>
    <xf numFmtId="4" fontId="7" fillId="3" borderId="3" xfId="0" applyNumberFormat="1" applyFont="1" applyFill="1" applyBorder="1" applyAlignment="1" applyProtection="1">
      <alignment horizontal="right" vertical="center" wrapText="1"/>
    </xf>
    <xf numFmtId="0" fontId="8" fillId="3" borderId="3" xfId="0" quotePrefix="1" applyFont="1" applyFill="1" applyBorder="1" applyAlignment="1">
      <alignment horizontal="left" vertical="center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4" fontId="7" fillId="3" borderId="4" xfId="0" applyNumberFormat="1" applyFont="1" applyFill="1" applyBorder="1" applyAlignment="1">
      <alignment horizontal="righ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4" fontId="7" fillId="5" borderId="4" xfId="0" applyNumberFormat="1" applyFont="1" applyFill="1" applyBorder="1" applyAlignment="1">
      <alignment horizontal="right"/>
    </xf>
    <xf numFmtId="0" fontId="24" fillId="3" borderId="3" xfId="0" applyFont="1" applyFill="1" applyBorder="1" applyAlignment="1">
      <alignment horizontal="left" vertical="center" wrapText="1"/>
    </xf>
    <xf numFmtId="4" fontId="7" fillId="3" borderId="3" xfId="0" applyNumberFormat="1" applyFont="1" applyFill="1" applyBorder="1" applyAlignment="1">
      <alignment horizontal="right" wrapText="1"/>
    </xf>
    <xf numFmtId="0" fontId="9" fillId="5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4" fontId="7" fillId="5" borderId="3" xfId="0" applyNumberFormat="1" applyFont="1" applyFill="1" applyBorder="1" applyAlignment="1">
      <alignment horizontal="right"/>
    </xf>
    <xf numFmtId="0" fontId="19" fillId="5" borderId="4" xfId="0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right"/>
    </xf>
    <xf numFmtId="0" fontId="27" fillId="3" borderId="4" xfId="0" applyFont="1" applyFill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 indent="1"/>
    </xf>
    <xf numFmtId="0" fontId="9" fillId="3" borderId="3" xfId="0" quotePrefix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right"/>
    </xf>
    <xf numFmtId="0" fontId="26" fillId="0" borderId="3" xfId="0" applyFont="1" applyBorder="1"/>
    <xf numFmtId="0" fontId="26" fillId="0" borderId="3" xfId="0" applyFont="1" applyBorder="1" applyAlignment="1">
      <alignment horizontal="left"/>
    </xf>
    <xf numFmtId="4" fontId="26" fillId="0" borderId="3" xfId="0" applyNumberFormat="1" applyFont="1" applyBorder="1"/>
    <xf numFmtId="0" fontId="27" fillId="3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 applyProtection="1">
      <alignment horizontal="right" wrapText="1"/>
    </xf>
    <xf numFmtId="0" fontId="27" fillId="3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27" fillId="4" borderId="2" xfId="0" applyFont="1" applyFill="1" applyBorder="1" applyAlignment="1">
      <alignment horizontal="left" vertical="center" wrapText="1"/>
    </xf>
    <xf numFmtId="0" fontId="27" fillId="4" borderId="4" xfId="0" applyFont="1" applyFill="1" applyBorder="1" applyAlignment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 wrapText="1"/>
    </xf>
    <xf numFmtId="0" fontId="13" fillId="0" borderId="0" xfId="0" applyNumberFormat="1" applyFont="1" applyFill="1" applyBorder="1" applyAlignment="1" applyProtection="1">
      <alignment horizontal="left" wrapText="1"/>
    </xf>
    <xf numFmtId="0" fontId="8" fillId="4" borderId="1" xfId="0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horizontal="left" vertical="center" wrapText="1"/>
    </xf>
    <xf numFmtId="0" fontId="8" fillId="4" borderId="4" xfId="0" applyNumberFormat="1" applyFont="1" applyFill="1" applyBorder="1" applyAlignment="1" applyProtection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8" fillId="3" borderId="2" xfId="0" quotePrefix="1" applyFont="1" applyFill="1" applyBorder="1" applyAlignment="1">
      <alignment horizontal="left" vertical="center" wrapText="1"/>
    </xf>
    <xf numFmtId="0" fontId="8" fillId="3" borderId="4" xfId="0" quotePrefix="1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4"/>
  <sheetViews>
    <sheetView zoomScale="98" zoomScaleNormal="98" workbookViewId="0">
      <selection activeCell="A2" sqref="A2"/>
    </sheetView>
  </sheetViews>
  <sheetFormatPr defaultRowHeight="15" x14ac:dyDescent="0.25"/>
  <cols>
    <col min="5" max="10" width="25.28515625" customWidth="1"/>
  </cols>
  <sheetData>
    <row r="1" spans="1:13" ht="42" customHeight="1" x14ac:dyDescent="0.25">
      <c r="A1" s="171" t="s">
        <v>131</v>
      </c>
      <c r="B1" s="171"/>
      <c r="C1" s="171"/>
      <c r="D1" s="171"/>
      <c r="E1" s="171"/>
      <c r="F1" s="171"/>
      <c r="G1" s="171"/>
      <c r="H1" s="171"/>
      <c r="I1" s="171"/>
      <c r="J1" s="171"/>
      <c r="M1" s="10"/>
    </row>
    <row r="2" spans="1:13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x14ac:dyDescent="0.25">
      <c r="A3" s="171" t="s">
        <v>20</v>
      </c>
      <c r="B3" s="171"/>
      <c r="C3" s="171"/>
      <c r="D3" s="171"/>
      <c r="E3" s="171"/>
      <c r="F3" s="171"/>
      <c r="G3" s="171"/>
      <c r="H3" s="171"/>
      <c r="I3" s="172"/>
      <c r="J3" s="172"/>
    </row>
    <row r="4" spans="1:13" ht="18" x14ac:dyDescent="0.2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3" ht="18" customHeight="1" x14ac:dyDescent="0.25">
      <c r="A5" s="171" t="s">
        <v>27</v>
      </c>
      <c r="B5" s="160"/>
      <c r="C5" s="160"/>
      <c r="D5" s="160"/>
      <c r="E5" s="160"/>
      <c r="F5" s="160"/>
      <c r="G5" s="160"/>
      <c r="H5" s="160"/>
      <c r="I5" s="160"/>
      <c r="J5" s="160"/>
    </row>
    <row r="6" spans="1:13" ht="18" x14ac:dyDescent="0.25">
      <c r="A6" s="27"/>
      <c r="B6" s="28"/>
      <c r="C6" s="28"/>
      <c r="D6" s="28"/>
      <c r="E6" s="29"/>
      <c r="F6" s="30"/>
      <c r="G6" s="30"/>
      <c r="H6" s="30"/>
      <c r="I6" s="30"/>
      <c r="J6" s="31" t="s">
        <v>52</v>
      </c>
    </row>
    <row r="7" spans="1:13" ht="25.5" x14ac:dyDescent="0.25">
      <c r="A7" s="12"/>
      <c r="B7" s="13"/>
      <c r="C7" s="13"/>
      <c r="D7" s="14"/>
      <c r="E7" s="32"/>
      <c r="F7" s="16" t="s">
        <v>86</v>
      </c>
      <c r="G7" s="33" t="s">
        <v>87</v>
      </c>
      <c r="H7" s="33" t="s">
        <v>88</v>
      </c>
      <c r="I7" s="33" t="s">
        <v>51</v>
      </c>
      <c r="J7" s="33" t="s">
        <v>89</v>
      </c>
    </row>
    <row r="8" spans="1:13" x14ac:dyDescent="0.25">
      <c r="A8" s="173" t="s">
        <v>0</v>
      </c>
      <c r="B8" s="158"/>
      <c r="C8" s="158"/>
      <c r="D8" s="158"/>
      <c r="E8" s="174"/>
      <c r="F8" s="34">
        <f>F9</f>
        <v>971629.4</v>
      </c>
      <c r="G8" s="34">
        <f>G9</f>
        <v>1180235.73</v>
      </c>
      <c r="H8" s="34">
        <f t="shared" ref="H8:J8" si="0">H9</f>
        <v>1324037</v>
      </c>
      <c r="I8" s="34">
        <f t="shared" si="0"/>
        <v>1223037</v>
      </c>
      <c r="J8" s="34">
        <f t="shared" si="0"/>
        <v>1231787</v>
      </c>
    </row>
    <row r="9" spans="1:13" x14ac:dyDescent="0.25">
      <c r="A9" s="169" t="s">
        <v>53</v>
      </c>
      <c r="B9" s="170"/>
      <c r="C9" s="170"/>
      <c r="D9" s="170"/>
      <c r="E9" s="175"/>
      <c r="F9" s="35">
        <v>971629.4</v>
      </c>
      <c r="G9" s="35">
        <v>1180235.73</v>
      </c>
      <c r="H9" s="35">
        <v>1324037</v>
      </c>
      <c r="I9" s="35">
        <v>1223037</v>
      </c>
      <c r="J9" s="35">
        <v>1231787</v>
      </c>
    </row>
    <row r="10" spans="1:13" x14ac:dyDescent="0.25">
      <c r="A10" s="176" t="s">
        <v>54</v>
      </c>
      <c r="B10" s="175"/>
      <c r="C10" s="175"/>
      <c r="D10" s="175"/>
      <c r="E10" s="175"/>
      <c r="F10" s="35"/>
      <c r="G10" s="35"/>
      <c r="H10" s="35"/>
      <c r="I10" s="35"/>
      <c r="J10" s="35"/>
    </row>
    <row r="11" spans="1:13" x14ac:dyDescent="0.25">
      <c r="A11" s="36" t="s">
        <v>1</v>
      </c>
      <c r="B11" s="37"/>
      <c r="C11" s="37"/>
      <c r="D11" s="37"/>
      <c r="E11" s="37"/>
      <c r="F11" s="34">
        <f>F12+F13</f>
        <v>944984.78</v>
      </c>
      <c r="G11" s="34">
        <f>G12+G13</f>
        <v>1220643.48</v>
      </c>
      <c r="H11" s="34">
        <f t="shared" ref="H11:J11" si="1">H12+H13</f>
        <v>1348137</v>
      </c>
      <c r="I11" s="34">
        <f t="shared" si="1"/>
        <v>1223037</v>
      </c>
      <c r="J11" s="34">
        <f t="shared" si="1"/>
        <v>1231787</v>
      </c>
    </row>
    <row r="12" spans="1:13" x14ac:dyDescent="0.25">
      <c r="A12" s="177" t="s">
        <v>55</v>
      </c>
      <c r="B12" s="170"/>
      <c r="C12" s="170"/>
      <c r="D12" s="170"/>
      <c r="E12" s="170"/>
      <c r="F12" s="35">
        <v>937258.56</v>
      </c>
      <c r="G12" s="35">
        <v>1166425</v>
      </c>
      <c r="H12" s="35">
        <v>1302137</v>
      </c>
      <c r="I12" s="35">
        <v>1202037</v>
      </c>
      <c r="J12" s="38">
        <v>1210787</v>
      </c>
    </row>
    <row r="13" spans="1:13" x14ac:dyDescent="0.25">
      <c r="A13" s="176" t="s">
        <v>56</v>
      </c>
      <c r="B13" s="175"/>
      <c r="C13" s="175"/>
      <c r="D13" s="175"/>
      <c r="E13" s="175"/>
      <c r="F13" s="35">
        <v>7726.22</v>
      </c>
      <c r="G13" s="35">
        <v>54218.48</v>
      </c>
      <c r="H13" s="35">
        <v>46000</v>
      </c>
      <c r="I13" s="35">
        <v>21000</v>
      </c>
      <c r="J13" s="38">
        <v>21000</v>
      </c>
    </row>
    <row r="14" spans="1:13" x14ac:dyDescent="0.25">
      <c r="A14" s="157" t="s">
        <v>2</v>
      </c>
      <c r="B14" s="158"/>
      <c r="C14" s="158"/>
      <c r="D14" s="158"/>
      <c r="E14" s="158"/>
      <c r="F14" s="127">
        <f>F9-F11</f>
        <v>26644.619999999995</v>
      </c>
      <c r="G14" s="39">
        <f>G9-G11</f>
        <v>-40407.75</v>
      </c>
      <c r="H14" s="39">
        <f t="shared" ref="H14:J14" si="2">H9-H11</f>
        <v>-24100</v>
      </c>
      <c r="I14" s="127">
        <f t="shared" si="2"/>
        <v>0</v>
      </c>
      <c r="J14" s="127">
        <f t="shared" si="2"/>
        <v>0</v>
      </c>
    </row>
    <row r="15" spans="1:13" ht="18" x14ac:dyDescent="0.25">
      <c r="A15" s="1"/>
      <c r="B15" s="40"/>
      <c r="C15" s="40"/>
      <c r="D15" s="40"/>
      <c r="E15" s="40"/>
      <c r="F15" s="40"/>
      <c r="G15" s="40"/>
      <c r="H15" s="41"/>
      <c r="I15" s="41"/>
      <c r="J15" s="41"/>
    </row>
    <row r="16" spans="1:13" ht="18" customHeight="1" x14ac:dyDescent="0.25">
      <c r="A16" s="171" t="s">
        <v>28</v>
      </c>
      <c r="B16" s="160"/>
      <c r="C16" s="160"/>
      <c r="D16" s="160"/>
      <c r="E16" s="160"/>
      <c r="F16" s="160"/>
      <c r="G16" s="160"/>
      <c r="H16" s="160"/>
      <c r="I16" s="160"/>
      <c r="J16" s="160"/>
    </row>
    <row r="17" spans="1:10" ht="18" x14ac:dyDescent="0.25">
      <c r="A17" s="1"/>
      <c r="B17" s="40"/>
      <c r="C17" s="40"/>
      <c r="D17" s="40"/>
      <c r="E17" s="40"/>
      <c r="F17" s="40"/>
      <c r="G17" s="40"/>
      <c r="H17" s="41"/>
      <c r="I17" s="41"/>
      <c r="J17" s="41"/>
    </row>
    <row r="18" spans="1:10" ht="25.5" x14ac:dyDescent="0.25">
      <c r="A18" s="12"/>
      <c r="B18" s="13"/>
      <c r="C18" s="13"/>
      <c r="D18" s="14"/>
      <c r="E18" s="32"/>
      <c r="F18" s="16" t="s">
        <v>86</v>
      </c>
      <c r="G18" s="33" t="s">
        <v>87</v>
      </c>
      <c r="H18" s="33" t="s">
        <v>88</v>
      </c>
      <c r="I18" s="33" t="s">
        <v>51</v>
      </c>
      <c r="J18" s="33" t="s">
        <v>89</v>
      </c>
    </row>
    <row r="19" spans="1:10" ht="15.75" customHeight="1" x14ac:dyDescent="0.25">
      <c r="A19" s="169" t="s">
        <v>57</v>
      </c>
      <c r="B19" s="178"/>
      <c r="C19" s="178"/>
      <c r="D19" s="178"/>
      <c r="E19" s="179"/>
      <c r="F19" s="35">
        <v>0</v>
      </c>
      <c r="G19" s="35">
        <v>0</v>
      </c>
      <c r="H19" s="35">
        <v>0</v>
      </c>
      <c r="I19" s="35">
        <v>0</v>
      </c>
      <c r="J19" s="35">
        <v>0</v>
      </c>
    </row>
    <row r="20" spans="1:10" x14ac:dyDescent="0.25">
      <c r="A20" s="169" t="s">
        <v>58</v>
      </c>
      <c r="B20" s="170"/>
      <c r="C20" s="170"/>
      <c r="D20" s="170"/>
      <c r="E20" s="170"/>
      <c r="F20" s="35">
        <v>0</v>
      </c>
      <c r="G20" s="35">
        <v>0</v>
      </c>
      <c r="H20" s="35">
        <v>0</v>
      </c>
      <c r="I20" s="35">
        <v>0</v>
      </c>
      <c r="J20" s="35">
        <v>0</v>
      </c>
    </row>
    <row r="21" spans="1:10" x14ac:dyDescent="0.25">
      <c r="A21" s="157" t="s">
        <v>4</v>
      </c>
      <c r="B21" s="158"/>
      <c r="C21" s="158"/>
      <c r="D21" s="158"/>
      <c r="E21" s="158"/>
      <c r="F21" s="127">
        <f>F19-F20</f>
        <v>0</v>
      </c>
      <c r="G21" s="127">
        <f t="shared" ref="G21:J21" si="3">G19-G20</f>
        <v>0</v>
      </c>
      <c r="H21" s="127">
        <f t="shared" si="3"/>
        <v>0</v>
      </c>
      <c r="I21" s="127">
        <f t="shared" si="3"/>
        <v>0</v>
      </c>
      <c r="J21" s="127">
        <f t="shared" si="3"/>
        <v>0</v>
      </c>
    </row>
    <row r="22" spans="1:10" x14ac:dyDescent="0.25">
      <c r="A22" s="157" t="s">
        <v>59</v>
      </c>
      <c r="B22" s="161"/>
      <c r="C22" s="161"/>
      <c r="D22" s="161"/>
      <c r="E22" s="162"/>
      <c r="F22" s="127">
        <f>F14+F21</f>
        <v>26644.619999999995</v>
      </c>
      <c r="G22" s="39">
        <f t="shared" ref="G22:J22" si="4">G14+G21</f>
        <v>-40407.75</v>
      </c>
      <c r="H22" s="39">
        <f t="shared" si="4"/>
        <v>-24100</v>
      </c>
      <c r="I22" s="127">
        <f t="shared" si="4"/>
        <v>0</v>
      </c>
      <c r="J22" s="127">
        <f t="shared" si="4"/>
        <v>0</v>
      </c>
    </row>
    <row r="23" spans="1:10" ht="18" x14ac:dyDescent="0.25">
      <c r="A23" s="42"/>
      <c r="B23" s="40"/>
      <c r="C23" s="40"/>
      <c r="D23" s="40"/>
      <c r="E23" s="40"/>
      <c r="F23" s="40"/>
      <c r="G23" s="40"/>
      <c r="H23" s="41"/>
      <c r="I23" s="41"/>
      <c r="J23" s="41"/>
    </row>
    <row r="24" spans="1:10" ht="18" customHeight="1" x14ac:dyDescent="0.25">
      <c r="A24" s="159" t="s">
        <v>60</v>
      </c>
      <c r="B24" s="160"/>
      <c r="C24" s="160"/>
      <c r="D24" s="160"/>
      <c r="E24" s="160"/>
      <c r="F24" s="160"/>
      <c r="G24" s="160"/>
      <c r="H24" s="160"/>
      <c r="I24" s="160"/>
      <c r="J24" s="160"/>
    </row>
    <row r="25" spans="1:10" ht="15.75" x14ac:dyDescent="0.25">
      <c r="A25" s="11"/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5.5" x14ac:dyDescent="0.25">
      <c r="A26" s="12"/>
      <c r="B26" s="13"/>
      <c r="C26" s="13"/>
      <c r="D26" s="14"/>
      <c r="E26" s="15"/>
      <c r="F26" s="16" t="s">
        <v>86</v>
      </c>
      <c r="G26" s="33" t="s">
        <v>87</v>
      </c>
      <c r="H26" s="33" t="s">
        <v>88</v>
      </c>
      <c r="I26" s="33" t="s">
        <v>51</v>
      </c>
      <c r="J26" s="33" t="s">
        <v>89</v>
      </c>
    </row>
    <row r="27" spans="1:10" ht="15" customHeight="1" x14ac:dyDescent="0.25">
      <c r="A27" s="150" t="s">
        <v>61</v>
      </c>
      <c r="B27" s="151"/>
      <c r="C27" s="151"/>
      <c r="D27" s="151"/>
      <c r="E27" s="152"/>
      <c r="F27" s="46">
        <v>13726.67</v>
      </c>
      <c r="G27" s="46">
        <v>40407.75</v>
      </c>
      <c r="H27" s="46">
        <v>24100</v>
      </c>
      <c r="I27" s="46">
        <v>0</v>
      </c>
      <c r="J27" s="48">
        <v>0</v>
      </c>
    </row>
    <row r="28" spans="1:10" ht="30" customHeight="1" x14ac:dyDescent="0.25">
      <c r="A28" s="155" t="s">
        <v>62</v>
      </c>
      <c r="B28" s="156"/>
      <c r="C28" s="156"/>
      <c r="D28" s="156"/>
      <c r="E28" s="156"/>
      <c r="F28" s="47">
        <f>F22+F27</f>
        <v>40371.289999999994</v>
      </c>
      <c r="G28" s="47">
        <f t="shared" ref="G28:J28" si="5">G22+G27</f>
        <v>0</v>
      </c>
      <c r="H28" s="47">
        <f t="shared" si="5"/>
        <v>0</v>
      </c>
      <c r="I28" s="47">
        <f t="shared" si="5"/>
        <v>0</v>
      </c>
      <c r="J28" s="49">
        <f t="shared" si="5"/>
        <v>0</v>
      </c>
    </row>
    <row r="29" spans="1:10" ht="45" customHeight="1" x14ac:dyDescent="0.25">
      <c r="A29" s="163" t="s">
        <v>63</v>
      </c>
      <c r="B29" s="164"/>
      <c r="C29" s="164"/>
      <c r="D29" s="164"/>
      <c r="E29" s="165"/>
      <c r="F29" s="47">
        <f>F14+F21+F27-F28</f>
        <v>0</v>
      </c>
      <c r="G29" s="47">
        <f t="shared" ref="G29:J29" si="6">G14+G21+G27-G28</f>
        <v>0</v>
      </c>
      <c r="H29" s="47">
        <f t="shared" si="6"/>
        <v>0</v>
      </c>
      <c r="I29" s="47">
        <f t="shared" si="6"/>
        <v>0</v>
      </c>
      <c r="J29" s="49">
        <f t="shared" si="6"/>
        <v>0</v>
      </c>
    </row>
    <row r="30" spans="1:10" ht="15.75" x14ac:dyDescent="0.25">
      <c r="A30" s="17"/>
      <c r="B30" s="44"/>
      <c r="C30" s="44"/>
      <c r="D30" s="44"/>
      <c r="E30" s="44"/>
      <c r="F30" s="44"/>
      <c r="G30" s="44"/>
      <c r="H30" s="44"/>
      <c r="I30" s="44"/>
      <c r="J30" s="44"/>
    </row>
    <row r="31" spans="1:10" ht="15" customHeight="1" x14ac:dyDescent="0.25">
      <c r="A31" s="166" t="s">
        <v>64</v>
      </c>
      <c r="B31" s="166"/>
      <c r="C31" s="166"/>
      <c r="D31" s="166"/>
      <c r="E31" s="166"/>
      <c r="F31" s="166"/>
      <c r="G31" s="166"/>
      <c r="H31" s="166"/>
      <c r="I31" s="166"/>
      <c r="J31" s="166"/>
    </row>
    <row r="32" spans="1:10" ht="11.25" customHeight="1" x14ac:dyDescent="0.25">
      <c r="A32" s="18"/>
      <c r="B32" s="19"/>
      <c r="C32" s="19"/>
      <c r="D32" s="19"/>
      <c r="E32" s="19"/>
      <c r="F32" s="19"/>
      <c r="G32" s="19"/>
      <c r="H32" s="20"/>
      <c r="I32" s="20"/>
      <c r="J32" s="20"/>
    </row>
    <row r="33" spans="1:10" ht="29.25" customHeight="1" x14ac:dyDescent="0.25">
      <c r="A33" s="21"/>
      <c r="B33" s="22"/>
      <c r="C33" s="22"/>
      <c r="D33" s="23"/>
      <c r="E33" s="24"/>
      <c r="F33" s="16" t="s">
        <v>86</v>
      </c>
      <c r="G33" s="33" t="s">
        <v>87</v>
      </c>
      <c r="H33" s="33" t="s">
        <v>88</v>
      </c>
      <c r="I33" s="33" t="s">
        <v>51</v>
      </c>
      <c r="J33" s="33" t="s">
        <v>89</v>
      </c>
    </row>
    <row r="34" spans="1:10" ht="15" customHeight="1" x14ac:dyDescent="0.25">
      <c r="A34" s="150" t="s">
        <v>61</v>
      </c>
      <c r="B34" s="151"/>
      <c r="C34" s="151"/>
      <c r="D34" s="151"/>
      <c r="E34" s="152"/>
      <c r="F34" s="46">
        <v>0</v>
      </c>
      <c r="G34" s="46">
        <f>F37</f>
        <v>0</v>
      </c>
      <c r="H34" s="46">
        <f>G37</f>
        <v>0</v>
      </c>
      <c r="I34" s="46">
        <f>H37</f>
        <v>0</v>
      </c>
      <c r="J34" s="48">
        <f>I37</f>
        <v>0</v>
      </c>
    </row>
    <row r="35" spans="1:10" ht="30" customHeight="1" x14ac:dyDescent="0.25">
      <c r="A35" s="150" t="s">
        <v>3</v>
      </c>
      <c r="B35" s="151"/>
      <c r="C35" s="151"/>
      <c r="D35" s="151"/>
      <c r="E35" s="152"/>
      <c r="F35" s="46">
        <v>0</v>
      </c>
      <c r="G35" s="46">
        <v>0</v>
      </c>
      <c r="H35" s="46">
        <v>0</v>
      </c>
      <c r="I35" s="46">
        <v>0</v>
      </c>
      <c r="J35" s="48">
        <v>0</v>
      </c>
    </row>
    <row r="36" spans="1:10" ht="15" customHeight="1" x14ac:dyDescent="0.25">
      <c r="A36" s="150" t="s">
        <v>65</v>
      </c>
      <c r="B36" s="153"/>
      <c r="C36" s="153"/>
      <c r="D36" s="153"/>
      <c r="E36" s="154"/>
      <c r="F36" s="46">
        <v>0</v>
      </c>
      <c r="G36" s="46">
        <v>0</v>
      </c>
      <c r="H36" s="46">
        <v>0</v>
      </c>
      <c r="I36" s="46">
        <v>0</v>
      </c>
      <c r="J36" s="48">
        <v>0</v>
      </c>
    </row>
    <row r="37" spans="1:10" ht="15" customHeight="1" x14ac:dyDescent="0.25">
      <c r="A37" s="155" t="s">
        <v>62</v>
      </c>
      <c r="B37" s="156"/>
      <c r="C37" s="156"/>
      <c r="D37" s="156"/>
      <c r="E37" s="156"/>
      <c r="F37" s="50">
        <f>F34-F35+F36</f>
        <v>0</v>
      </c>
      <c r="G37" s="50">
        <f t="shared" ref="G37:J37" si="7">G34-G35+G36</f>
        <v>0</v>
      </c>
      <c r="H37" s="50">
        <f t="shared" si="7"/>
        <v>0</v>
      </c>
      <c r="I37" s="50">
        <f t="shared" si="7"/>
        <v>0</v>
      </c>
      <c r="J37" s="51">
        <f t="shared" si="7"/>
        <v>0</v>
      </c>
    </row>
    <row r="38" spans="1:10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</row>
    <row r="39" spans="1:10" ht="15" customHeight="1" x14ac:dyDescent="0.25">
      <c r="A39" s="167" t="s">
        <v>95</v>
      </c>
      <c r="B39" s="168"/>
      <c r="C39" s="168"/>
      <c r="D39" s="168"/>
      <c r="E39" s="168"/>
      <c r="F39" s="168"/>
      <c r="G39" s="168"/>
      <c r="H39" s="168"/>
      <c r="I39" s="168"/>
      <c r="J39" s="168"/>
    </row>
    <row r="40" spans="1:10" ht="15" customHeight="1" x14ac:dyDescent="0.25">
      <c r="A40" s="149" t="s">
        <v>96</v>
      </c>
      <c r="B40" s="149"/>
      <c r="C40" s="149"/>
      <c r="D40" s="149"/>
      <c r="E40" s="149"/>
      <c r="F40" s="149"/>
      <c r="G40" s="149"/>
      <c r="H40" s="149"/>
      <c r="I40" s="149"/>
      <c r="J40" s="149"/>
    </row>
    <row r="41" spans="1:10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 t="s">
        <v>128</v>
      </c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s="45" t="s">
        <v>129</v>
      </c>
      <c r="B43" s="45"/>
      <c r="C43" s="45"/>
      <c r="D43" s="45"/>
      <c r="E43" s="45"/>
      <c r="F43" s="45"/>
      <c r="G43" s="45"/>
      <c r="H43" s="45"/>
      <c r="I43" s="45" t="s">
        <v>49</v>
      </c>
      <c r="J43" s="45"/>
    </row>
    <row r="44" spans="1:10" x14ac:dyDescent="0.25">
      <c r="A44" s="45" t="s">
        <v>130</v>
      </c>
      <c r="B44" s="45"/>
      <c r="C44" s="45"/>
      <c r="D44" s="45"/>
      <c r="E44" s="45"/>
      <c r="F44" s="45"/>
      <c r="G44" s="45"/>
      <c r="H44" s="45"/>
      <c r="I44" s="45" t="s">
        <v>50</v>
      </c>
      <c r="J44" s="45"/>
    </row>
  </sheetData>
  <mergeCells count="25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40:J40"/>
    <mergeCell ref="A35:E35"/>
    <mergeCell ref="A36:E36"/>
    <mergeCell ref="A37:E37"/>
    <mergeCell ref="A21:E21"/>
    <mergeCell ref="A24:J24"/>
    <mergeCell ref="A27:E27"/>
    <mergeCell ref="A22:E22"/>
    <mergeCell ref="A28:E28"/>
    <mergeCell ref="A29:E29"/>
    <mergeCell ref="A31:J31"/>
    <mergeCell ref="A34:E34"/>
    <mergeCell ref="A39:J39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31"/>
  <sheetViews>
    <sheetView zoomScaleNormal="100" zoomScaleSheetLayoutView="80"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39.7109375" customWidth="1"/>
    <col min="4" max="4" width="25.28515625" customWidth="1"/>
    <col min="5" max="5" width="25.28515625" style="7" customWidth="1"/>
    <col min="6" max="8" width="25.28515625" customWidth="1"/>
  </cols>
  <sheetData>
    <row r="1" spans="1:8" ht="42" customHeight="1" x14ac:dyDescent="0.25">
      <c r="A1" s="171" t="s">
        <v>131</v>
      </c>
      <c r="B1" s="171"/>
      <c r="C1" s="171"/>
      <c r="D1" s="171"/>
      <c r="E1" s="171"/>
      <c r="F1" s="171"/>
      <c r="G1" s="171"/>
      <c r="H1" s="171"/>
    </row>
    <row r="2" spans="1:8" ht="18" customHeight="1" x14ac:dyDescent="0.25">
      <c r="A2" s="25"/>
      <c r="B2" s="25"/>
      <c r="C2" s="25"/>
      <c r="D2" s="25"/>
      <c r="E2" s="52"/>
      <c r="F2" s="25"/>
      <c r="G2" s="25"/>
      <c r="H2" s="25"/>
    </row>
    <row r="3" spans="1:8" ht="15.75" x14ac:dyDescent="0.25">
      <c r="A3" s="171" t="s">
        <v>20</v>
      </c>
      <c r="B3" s="171"/>
      <c r="C3" s="171"/>
      <c r="D3" s="171"/>
      <c r="E3" s="171"/>
      <c r="F3" s="171"/>
      <c r="G3" s="172"/>
      <c r="H3" s="172"/>
    </row>
    <row r="4" spans="1:8" ht="15.75" x14ac:dyDescent="0.25">
      <c r="A4" s="25"/>
      <c r="B4" s="25"/>
      <c r="C4" s="25"/>
      <c r="D4" s="25"/>
      <c r="E4" s="52"/>
      <c r="F4" s="25"/>
      <c r="G4" s="26"/>
      <c r="H4" s="26"/>
    </row>
    <row r="5" spans="1:8" ht="18" customHeight="1" x14ac:dyDescent="0.25">
      <c r="A5" s="171" t="s">
        <v>6</v>
      </c>
      <c r="B5" s="160"/>
      <c r="C5" s="160"/>
      <c r="D5" s="160"/>
      <c r="E5" s="160"/>
      <c r="F5" s="160"/>
      <c r="G5" s="160"/>
      <c r="H5" s="160"/>
    </row>
    <row r="6" spans="1:8" ht="15.75" x14ac:dyDescent="0.25">
      <c r="A6" s="25"/>
      <c r="B6" s="25"/>
      <c r="C6" s="25"/>
      <c r="D6" s="25"/>
      <c r="E6" s="52"/>
      <c r="F6" s="25"/>
      <c r="G6" s="26"/>
      <c r="H6" s="26"/>
    </row>
    <row r="7" spans="1:8" x14ac:dyDescent="0.25">
      <c r="A7" s="171" t="s">
        <v>78</v>
      </c>
      <c r="B7" s="180"/>
      <c r="C7" s="180"/>
      <c r="D7" s="180"/>
      <c r="E7" s="180"/>
      <c r="F7" s="180"/>
      <c r="G7" s="180"/>
      <c r="H7" s="180"/>
    </row>
    <row r="8" spans="1:8" ht="15.75" x14ac:dyDescent="0.25">
      <c r="A8" s="25"/>
      <c r="B8" s="25"/>
      <c r="C8" s="25"/>
      <c r="D8" s="25"/>
      <c r="E8" s="52"/>
      <c r="F8" s="25"/>
      <c r="G8" s="26"/>
      <c r="H8" s="26"/>
    </row>
    <row r="9" spans="1:8" ht="25.5" x14ac:dyDescent="0.25">
      <c r="A9" s="53" t="s">
        <v>7</v>
      </c>
      <c r="B9" s="54" t="s">
        <v>8</v>
      </c>
      <c r="C9" s="54" t="s">
        <v>5</v>
      </c>
      <c r="D9" s="54" t="s">
        <v>91</v>
      </c>
      <c r="E9" s="55" t="s">
        <v>92</v>
      </c>
      <c r="F9" s="53" t="s">
        <v>90</v>
      </c>
      <c r="G9" s="53" t="s">
        <v>51</v>
      </c>
      <c r="H9" s="53" t="s">
        <v>89</v>
      </c>
    </row>
    <row r="10" spans="1:8" x14ac:dyDescent="0.25">
      <c r="A10" s="94"/>
      <c r="B10" s="95"/>
      <c r="C10" s="96" t="s">
        <v>0</v>
      </c>
      <c r="D10" s="97">
        <f>D11+D17</f>
        <v>971629.4</v>
      </c>
      <c r="E10" s="97">
        <f t="shared" ref="E10:H10" si="0">E11+E17</f>
        <v>1180235.73</v>
      </c>
      <c r="F10" s="97">
        <f t="shared" si="0"/>
        <v>1324037</v>
      </c>
      <c r="G10" s="97">
        <f t="shared" si="0"/>
        <v>1223037</v>
      </c>
      <c r="H10" s="97">
        <f t="shared" si="0"/>
        <v>1231787</v>
      </c>
    </row>
    <row r="11" spans="1:8" ht="15.75" customHeight="1" x14ac:dyDescent="0.25">
      <c r="A11" s="98">
        <v>6</v>
      </c>
      <c r="B11" s="98"/>
      <c r="C11" s="98" t="s">
        <v>9</v>
      </c>
      <c r="D11" s="34">
        <f>D12+D13+D14+D15+D16</f>
        <v>971629.4</v>
      </c>
      <c r="E11" s="34">
        <f>E12+E13+E14+E15+E16</f>
        <v>1180235.73</v>
      </c>
      <c r="F11" s="34">
        <f>F12+F13+F14+F15+F16</f>
        <v>1324037</v>
      </c>
      <c r="G11" s="34">
        <f>G12+G13+G14+G15+G16</f>
        <v>1223037</v>
      </c>
      <c r="H11" s="34">
        <f>H12+H13+H14+H15+H16</f>
        <v>1231787</v>
      </c>
    </row>
    <row r="12" spans="1:8" ht="25.5" x14ac:dyDescent="0.25">
      <c r="A12" s="76"/>
      <c r="B12" s="63">
        <v>63</v>
      </c>
      <c r="C12" s="63" t="s">
        <v>29</v>
      </c>
      <c r="D12" s="61">
        <v>839169.29</v>
      </c>
      <c r="E12" s="61">
        <v>1036728.73</v>
      </c>
      <c r="F12" s="61">
        <v>1173530</v>
      </c>
      <c r="G12" s="61">
        <v>1079530</v>
      </c>
      <c r="H12" s="61">
        <v>1088280</v>
      </c>
    </row>
    <row r="13" spans="1:8" x14ac:dyDescent="0.25">
      <c r="A13" s="77"/>
      <c r="B13" s="59">
        <v>64</v>
      </c>
      <c r="C13" s="59" t="s">
        <v>38</v>
      </c>
      <c r="D13" s="61">
        <v>15.37</v>
      </c>
      <c r="E13" s="61">
        <v>60</v>
      </c>
      <c r="F13" s="61">
        <v>60</v>
      </c>
      <c r="G13" s="61">
        <v>60</v>
      </c>
      <c r="H13" s="61">
        <v>60</v>
      </c>
    </row>
    <row r="14" spans="1:8" ht="25.5" customHeight="1" x14ac:dyDescent="0.25">
      <c r="A14" s="77"/>
      <c r="B14" s="59">
        <v>65</v>
      </c>
      <c r="C14" s="78" t="s">
        <v>40</v>
      </c>
      <c r="D14" s="61">
        <v>85809.62</v>
      </c>
      <c r="E14" s="61">
        <v>95000</v>
      </c>
      <c r="F14" s="61">
        <v>99500</v>
      </c>
      <c r="G14" s="61">
        <v>95000</v>
      </c>
      <c r="H14" s="61">
        <v>95000</v>
      </c>
    </row>
    <row r="15" spans="1:8" ht="25.5" x14ac:dyDescent="0.25">
      <c r="A15" s="77"/>
      <c r="B15" s="59">
        <v>66</v>
      </c>
      <c r="C15" s="78" t="s">
        <v>39</v>
      </c>
      <c r="D15" s="62">
        <v>2643.92</v>
      </c>
      <c r="E15" s="62">
        <v>0</v>
      </c>
      <c r="F15" s="62">
        <v>2500</v>
      </c>
      <c r="G15" s="62">
        <v>0</v>
      </c>
      <c r="H15" s="62">
        <v>0</v>
      </c>
    </row>
    <row r="16" spans="1:8" ht="25.5" x14ac:dyDescent="0.25">
      <c r="A16" s="77"/>
      <c r="B16" s="59">
        <v>67</v>
      </c>
      <c r="C16" s="63" t="s">
        <v>30</v>
      </c>
      <c r="D16" s="61">
        <v>43991.199999999997</v>
      </c>
      <c r="E16" s="61">
        <v>48447</v>
      </c>
      <c r="F16" s="61">
        <v>48447</v>
      </c>
      <c r="G16" s="61">
        <v>48447</v>
      </c>
      <c r="H16" s="61">
        <v>48447</v>
      </c>
    </row>
    <row r="17" spans="1:8" x14ac:dyDescent="0.25">
      <c r="A17" s="105">
        <v>7</v>
      </c>
      <c r="B17" s="125"/>
      <c r="C17" s="98" t="s">
        <v>80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</row>
    <row r="18" spans="1:8" x14ac:dyDescent="0.25">
      <c r="A18" s="98">
        <v>9</v>
      </c>
      <c r="B18" s="98"/>
      <c r="C18" s="98" t="s">
        <v>46</v>
      </c>
      <c r="D18" s="34">
        <f>D19</f>
        <v>13726.67</v>
      </c>
      <c r="E18" s="34">
        <f t="shared" ref="E18:H18" si="1">E19</f>
        <v>40407.75</v>
      </c>
      <c r="F18" s="34">
        <f t="shared" si="1"/>
        <v>24100</v>
      </c>
      <c r="G18" s="34">
        <f t="shared" si="1"/>
        <v>0</v>
      </c>
      <c r="H18" s="34">
        <f t="shared" si="1"/>
        <v>0</v>
      </c>
    </row>
    <row r="19" spans="1:8" x14ac:dyDescent="0.25">
      <c r="A19" s="76"/>
      <c r="B19" s="63">
        <v>92</v>
      </c>
      <c r="C19" s="63" t="s">
        <v>47</v>
      </c>
      <c r="D19" s="61">
        <v>13726.67</v>
      </c>
      <c r="E19" s="61">
        <v>40407.75</v>
      </c>
      <c r="F19" s="61">
        <v>24100</v>
      </c>
      <c r="G19" s="61">
        <v>0</v>
      </c>
      <c r="H19" s="61">
        <v>0</v>
      </c>
    </row>
    <row r="20" spans="1:8" ht="30" customHeight="1" x14ac:dyDescent="0.25">
      <c r="A20" s="45"/>
      <c r="B20" s="45"/>
      <c r="C20" s="45"/>
      <c r="D20" s="45"/>
      <c r="E20" s="58"/>
      <c r="F20" s="45"/>
      <c r="G20" s="45"/>
      <c r="H20" s="45"/>
    </row>
    <row r="21" spans="1:8" ht="15.75" customHeight="1" x14ac:dyDescent="0.25">
      <c r="A21" s="171" t="s">
        <v>79</v>
      </c>
      <c r="B21" s="171"/>
      <c r="C21" s="171"/>
      <c r="D21" s="171"/>
      <c r="E21" s="171"/>
      <c r="F21" s="171"/>
      <c r="G21" s="171"/>
      <c r="H21" s="171"/>
    </row>
    <row r="22" spans="1:8" ht="18" x14ac:dyDescent="0.25">
      <c r="A22" s="1"/>
      <c r="B22" s="1"/>
      <c r="C22" s="1"/>
      <c r="D22" s="1"/>
      <c r="E22" s="6"/>
      <c r="F22" s="1"/>
      <c r="G22" s="2"/>
      <c r="H22" s="2"/>
    </row>
    <row r="23" spans="1:8" ht="25.5" x14ac:dyDescent="0.25">
      <c r="A23" s="53" t="s">
        <v>7</v>
      </c>
      <c r="B23" s="54" t="s">
        <v>8</v>
      </c>
      <c r="C23" s="54" t="s">
        <v>11</v>
      </c>
      <c r="D23" s="54" t="s">
        <v>91</v>
      </c>
      <c r="E23" s="55" t="s">
        <v>92</v>
      </c>
      <c r="F23" s="53" t="s">
        <v>90</v>
      </c>
      <c r="G23" s="53" t="s">
        <v>51</v>
      </c>
      <c r="H23" s="53" t="s">
        <v>89</v>
      </c>
    </row>
    <row r="24" spans="1:8" x14ac:dyDescent="0.25">
      <c r="A24" s="94"/>
      <c r="B24" s="95"/>
      <c r="C24" s="96" t="s">
        <v>1</v>
      </c>
      <c r="D24" s="97">
        <f>D25+D29</f>
        <v>944984.77999999991</v>
      </c>
      <c r="E24" s="97">
        <f t="shared" ref="E24:H24" si="2">E25+E29</f>
        <v>1220643.48</v>
      </c>
      <c r="F24" s="97">
        <f t="shared" si="2"/>
        <v>1348137</v>
      </c>
      <c r="G24" s="97">
        <f t="shared" si="2"/>
        <v>1223037</v>
      </c>
      <c r="H24" s="97">
        <f t="shared" si="2"/>
        <v>1231787</v>
      </c>
    </row>
    <row r="25" spans="1:8" ht="15.75" customHeight="1" x14ac:dyDescent="0.25">
      <c r="A25" s="98">
        <v>3</v>
      </c>
      <c r="B25" s="98"/>
      <c r="C25" s="98" t="s">
        <v>12</v>
      </c>
      <c r="D25" s="121">
        <f>D26+D27+D28</f>
        <v>937258.55999999994</v>
      </c>
      <c r="E25" s="121">
        <f>E26+E27+E28</f>
        <v>1166425</v>
      </c>
      <c r="F25" s="121">
        <f>F26+F27+F28</f>
        <v>1302137</v>
      </c>
      <c r="G25" s="121">
        <f>G26+G27+G28</f>
        <v>1202037</v>
      </c>
      <c r="H25" s="121">
        <f>H26+H27+H28</f>
        <v>1210787</v>
      </c>
    </row>
    <row r="26" spans="1:8" ht="15.75" customHeight="1" x14ac:dyDescent="0.25">
      <c r="A26" s="63"/>
      <c r="B26" s="63">
        <v>31</v>
      </c>
      <c r="C26" s="63" t="s">
        <v>13</v>
      </c>
      <c r="D26" s="62">
        <v>781140.35</v>
      </c>
      <c r="E26" s="62">
        <v>990600</v>
      </c>
      <c r="F26" s="62">
        <v>1115000</v>
      </c>
      <c r="G26" s="62">
        <v>1035000</v>
      </c>
      <c r="H26" s="62">
        <v>1043500</v>
      </c>
    </row>
    <row r="27" spans="1:8" x14ac:dyDescent="0.25">
      <c r="A27" s="59"/>
      <c r="B27" s="59">
        <v>32</v>
      </c>
      <c r="C27" s="59" t="s">
        <v>23</v>
      </c>
      <c r="D27" s="62">
        <v>154981.21</v>
      </c>
      <c r="E27" s="62">
        <v>173665</v>
      </c>
      <c r="F27" s="62">
        <v>185677</v>
      </c>
      <c r="G27" s="62">
        <v>165577</v>
      </c>
      <c r="H27" s="62">
        <v>165827</v>
      </c>
    </row>
    <row r="28" spans="1:8" x14ac:dyDescent="0.25">
      <c r="A28" s="59"/>
      <c r="B28" s="59">
        <v>34</v>
      </c>
      <c r="C28" s="59" t="s">
        <v>33</v>
      </c>
      <c r="D28" s="61">
        <v>1137</v>
      </c>
      <c r="E28" s="61">
        <v>2160</v>
      </c>
      <c r="F28" s="61">
        <v>1460</v>
      </c>
      <c r="G28" s="61">
        <v>1460</v>
      </c>
      <c r="H28" s="61">
        <v>1460</v>
      </c>
    </row>
    <row r="29" spans="1:8" x14ac:dyDescent="0.25">
      <c r="A29" s="113">
        <v>4</v>
      </c>
      <c r="B29" s="113"/>
      <c r="C29" s="114" t="s">
        <v>14</v>
      </c>
      <c r="D29" s="121">
        <f>D30</f>
        <v>7726.22</v>
      </c>
      <c r="E29" s="121">
        <f>E30+E31</f>
        <v>54218.48</v>
      </c>
      <c r="F29" s="121">
        <f t="shared" ref="F29:H29" si="3">F30+F31</f>
        <v>46000</v>
      </c>
      <c r="G29" s="121">
        <f t="shared" si="3"/>
        <v>21000</v>
      </c>
      <c r="H29" s="121">
        <f t="shared" si="3"/>
        <v>21000</v>
      </c>
    </row>
    <row r="30" spans="1:8" x14ac:dyDescent="0.25">
      <c r="A30" s="79"/>
      <c r="B30" s="80">
        <v>42</v>
      </c>
      <c r="C30" s="59" t="s">
        <v>44</v>
      </c>
      <c r="D30" s="61">
        <v>7726.22</v>
      </c>
      <c r="E30" s="61">
        <v>49630.05</v>
      </c>
      <c r="F30" s="61">
        <v>46000</v>
      </c>
      <c r="G30" s="61">
        <v>21000</v>
      </c>
      <c r="H30" s="61">
        <v>21000</v>
      </c>
    </row>
    <row r="31" spans="1:8" x14ac:dyDescent="0.25">
      <c r="A31" s="128"/>
      <c r="B31" s="129">
        <v>45</v>
      </c>
      <c r="C31" s="128" t="s">
        <v>93</v>
      </c>
      <c r="D31" s="130">
        <v>0</v>
      </c>
      <c r="E31" s="130">
        <v>4588.43</v>
      </c>
      <c r="F31" s="130">
        <v>0</v>
      </c>
      <c r="G31" s="130">
        <v>0</v>
      </c>
      <c r="H31" s="130">
        <v>0</v>
      </c>
    </row>
  </sheetData>
  <mergeCells count="5">
    <mergeCell ref="A1:H1"/>
    <mergeCell ref="A3:H3"/>
    <mergeCell ref="A5:H5"/>
    <mergeCell ref="A7:H7"/>
    <mergeCell ref="A21:H21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9"/>
  <sheetViews>
    <sheetView zoomScaleNormal="100" workbookViewId="0">
      <selection sqref="A1:F1"/>
    </sheetView>
  </sheetViews>
  <sheetFormatPr defaultRowHeight="15" x14ac:dyDescent="0.25"/>
  <cols>
    <col min="1" max="1" width="48.5703125" customWidth="1"/>
    <col min="2" max="6" width="25.28515625" customWidth="1"/>
  </cols>
  <sheetData>
    <row r="1" spans="1:8" ht="42" customHeight="1" x14ac:dyDescent="0.25">
      <c r="A1" s="171" t="s">
        <v>131</v>
      </c>
      <c r="B1" s="171"/>
      <c r="C1" s="171"/>
      <c r="D1" s="171"/>
      <c r="E1" s="171"/>
      <c r="F1" s="171"/>
      <c r="G1" s="3"/>
      <c r="H1" s="3"/>
    </row>
    <row r="2" spans="1:8" ht="18" x14ac:dyDescent="0.25">
      <c r="A2" s="70"/>
      <c r="B2" s="70"/>
      <c r="C2" s="70"/>
      <c r="D2" s="70"/>
      <c r="E2" s="70"/>
      <c r="F2" s="70"/>
    </row>
    <row r="3" spans="1:8" ht="15.75" x14ac:dyDescent="0.25">
      <c r="A3" s="159" t="s">
        <v>20</v>
      </c>
      <c r="B3" s="159"/>
      <c r="C3" s="159"/>
      <c r="D3" s="159"/>
      <c r="E3" s="159"/>
      <c r="F3" s="159"/>
    </row>
    <row r="4" spans="1:8" ht="18" x14ac:dyDescent="0.25">
      <c r="B4" s="70"/>
      <c r="C4" s="70"/>
      <c r="D4" s="70"/>
      <c r="E4" s="71"/>
      <c r="F4" s="71"/>
    </row>
    <row r="5" spans="1:8" ht="15.75" x14ac:dyDescent="0.25">
      <c r="A5" s="159" t="s">
        <v>6</v>
      </c>
      <c r="B5" s="159"/>
      <c r="C5" s="159"/>
      <c r="D5" s="159"/>
      <c r="E5" s="159"/>
      <c r="F5" s="159"/>
    </row>
    <row r="6" spans="1:8" ht="18" x14ac:dyDescent="0.25">
      <c r="A6" s="70"/>
      <c r="B6" s="70"/>
      <c r="C6" s="70"/>
      <c r="D6" s="70"/>
      <c r="E6" s="71"/>
      <c r="F6" s="71"/>
    </row>
    <row r="7" spans="1:8" ht="15.75" x14ac:dyDescent="0.25">
      <c r="A7" s="159" t="s">
        <v>66</v>
      </c>
      <c r="B7" s="159"/>
      <c r="C7" s="159"/>
      <c r="D7" s="159"/>
      <c r="E7" s="159"/>
      <c r="F7" s="159"/>
    </row>
    <row r="8" spans="1:8" ht="18" x14ac:dyDescent="0.25">
      <c r="A8" s="70"/>
      <c r="B8" s="70"/>
      <c r="C8" s="70"/>
      <c r="D8" s="70"/>
      <c r="E8" s="71"/>
      <c r="F8" s="71"/>
    </row>
    <row r="9" spans="1:8" ht="25.5" x14ac:dyDescent="0.25">
      <c r="A9" s="72" t="s">
        <v>67</v>
      </c>
      <c r="B9" s="73" t="s">
        <v>91</v>
      </c>
      <c r="C9" s="72" t="s">
        <v>92</v>
      </c>
      <c r="D9" s="72" t="s">
        <v>90</v>
      </c>
      <c r="E9" s="72" t="s">
        <v>51</v>
      </c>
      <c r="F9" s="72" t="s">
        <v>89</v>
      </c>
    </row>
    <row r="10" spans="1:8" x14ac:dyDescent="0.25">
      <c r="A10" s="101" t="s">
        <v>0</v>
      </c>
      <c r="B10" s="102">
        <f>B11+B13+B15+B18+B22</f>
        <v>971629.4</v>
      </c>
      <c r="C10" s="102">
        <f>C11+C13+C15+C18+C22</f>
        <v>1180235.73</v>
      </c>
      <c r="D10" s="102">
        <f>D11+D13+D15+D18+D22</f>
        <v>1324037</v>
      </c>
      <c r="E10" s="102">
        <f>E11+E13+E15+E18+E22</f>
        <v>1223037</v>
      </c>
      <c r="F10" s="102">
        <f>F11+F13+F15+F18+F22</f>
        <v>1231787</v>
      </c>
    </row>
    <row r="11" spans="1:8" x14ac:dyDescent="0.25">
      <c r="A11" s="103" t="s">
        <v>68</v>
      </c>
      <c r="B11" s="104">
        <f>B12</f>
        <v>62066.25</v>
      </c>
      <c r="C11" s="104">
        <f t="shared" ref="C11:F11" si="0">C12</f>
        <v>48577</v>
      </c>
      <c r="D11" s="104">
        <f t="shared" si="0"/>
        <v>48447</v>
      </c>
      <c r="E11" s="104">
        <f t="shared" si="0"/>
        <v>48447</v>
      </c>
      <c r="F11" s="104">
        <f t="shared" si="0"/>
        <v>48447</v>
      </c>
    </row>
    <row r="12" spans="1:8" x14ac:dyDescent="0.25">
      <c r="A12" s="60" t="s">
        <v>69</v>
      </c>
      <c r="B12" s="61">
        <v>62066.25</v>
      </c>
      <c r="C12" s="61">
        <v>48577</v>
      </c>
      <c r="D12" s="61">
        <v>48447</v>
      </c>
      <c r="E12" s="61">
        <v>48447</v>
      </c>
      <c r="F12" s="61">
        <v>48447</v>
      </c>
    </row>
    <row r="13" spans="1:8" x14ac:dyDescent="0.25">
      <c r="A13" s="105" t="s">
        <v>73</v>
      </c>
      <c r="B13" s="34">
        <f>B14</f>
        <v>15.37</v>
      </c>
      <c r="C13" s="34">
        <f t="shared" ref="C13:F13" si="1">C14</f>
        <v>60</v>
      </c>
      <c r="D13" s="34">
        <f t="shared" si="1"/>
        <v>60</v>
      </c>
      <c r="E13" s="34">
        <f t="shared" si="1"/>
        <v>60</v>
      </c>
      <c r="F13" s="34">
        <f t="shared" si="1"/>
        <v>60</v>
      </c>
    </row>
    <row r="14" spans="1:8" x14ac:dyDescent="0.25">
      <c r="A14" s="60" t="s">
        <v>74</v>
      </c>
      <c r="B14" s="62">
        <v>15.37</v>
      </c>
      <c r="C14" s="61">
        <v>60</v>
      </c>
      <c r="D14" s="61">
        <v>60</v>
      </c>
      <c r="E14" s="61">
        <v>60</v>
      </c>
      <c r="F14" s="61">
        <v>60</v>
      </c>
    </row>
    <row r="15" spans="1:8" ht="15" customHeight="1" x14ac:dyDescent="0.25">
      <c r="A15" s="106" t="s">
        <v>70</v>
      </c>
      <c r="B15" s="107">
        <f>B16+B17</f>
        <v>85809.62</v>
      </c>
      <c r="C15" s="107">
        <f t="shared" ref="C15:F15" si="2">C16+C17</f>
        <v>95000</v>
      </c>
      <c r="D15" s="107">
        <f t="shared" si="2"/>
        <v>99500</v>
      </c>
      <c r="E15" s="107">
        <f t="shared" si="2"/>
        <v>95000</v>
      </c>
      <c r="F15" s="107">
        <f t="shared" si="2"/>
        <v>95000</v>
      </c>
    </row>
    <row r="16" spans="1:8" ht="15" customHeight="1" x14ac:dyDescent="0.25">
      <c r="A16" s="82" t="s">
        <v>127</v>
      </c>
      <c r="B16" s="62">
        <v>85809.62</v>
      </c>
      <c r="C16" s="62">
        <v>95000</v>
      </c>
      <c r="D16" s="62">
        <v>0</v>
      </c>
      <c r="E16" s="62">
        <v>0</v>
      </c>
      <c r="F16" s="62">
        <v>0</v>
      </c>
    </row>
    <row r="17" spans="1:6" ht="15" customHeight="1" x14ac:dyDescent="0.25">
      <c r="A17" s="82" t="s">
        <v>120</v>
      </c>
      <c r="B17" s="62">
        <v>0</v>
      </c>
      <c r="C17" s="61">
        <v>0</v>
      </c>
      <c r="D17" s="61">
        <v>99500</v>
      </c>
      <c r="E17" s="61">
        <v>95000</v>
      </c>
      <c r="F17" s="61">
        <v>95000</v>
      </c>
    </row>
    <row r="18" spans="1:6" x14ac:dyDescent="0.25">
      <c r="A18" s="108" t="s">
        <v>71</v>
      </c>
      <c r="B18" s="107">
        <f>SUM(B19:B21)</f>
        <v>821094.24</v>
      </c>
      <c r="C18" s="107">
        <f t="shared" ref="C18:F18" si="3">SUM(C19:C21)</f>
        <v>1036598.73</v>
      </c>
      <c r="D18" s="107">
        <f t="shared" si="3"/>
        <v>1173530</v>
      </c>
      <c r="E18" s="107">
        <f t="shared" si="3"/>
        <v>1079530</v>
      </c>
      <c r="F18" s="107">
        <f t="shared" si="3"/>
        <v>1088280</v>
      </c>
    </row>
    <row r="19" spans="1:6" x14ac:dyDescent="0.25">
      <c r="A19" s="60" t="s">
        <v>121</v>
      </c>
      <c r="B19" s="62">
        <v>821094.24</v>
      </c>
      <c r="C19" s="62">
        <v>1036598.73</v>
      </c>
      <c r="D19" s="62">
        <v>0</v>
      </c>
      <c r="E19" s="62">
        <v>0</v>
      </c>
      <c r="F19" s="62">
        <v>0</v>
      </c>
    </row>
    <row r="20" spans="1:6" x14ac:dyDescent="0.25">
      <c r="A20" s="60" t="s">
        <v>122</v>
      </c>
      <c r="B20" s="62">
        <v>0</v>
      </c>
      <c r="C20" s="61">
        <v>0</v>
      </c>
      <c r="D20" s="61">
        <v>1160400</v>
      </c>
      <c r="E20" s="61">
        <v>1079400</v>
      </c>
      <c r="F20" s="83">
        <v>1088150</v>
      </c>
    </row>
    <row r="21" spans="1:6" x14ac:dyDescent="0.25">
      <c r="A21" s="60" t="s">
        <v>123</v>
      </c>
      <c r="B21" s="62">
        <v>0</v>
      </c>
      <c r="C21" s="62">
        <v>0</v>
      </c>
      <c r="D21" s="62">
        <v>13130</v>
      </c>
      <c r="E21" s="62">
        <v>130</v>
      </c>
      <c r="F21" s="134">
        <v>130</v>
      </c>
    </row>
    <row r="22" spans="1:6" x14ac:dyDescent="0.25">
      <c r="A22" s="108" t="s">
        <v>81</v>
      </c>
      <c r="B22" s="107">
        <f>B23+B24</f>
        <v>2643.92</v>
      </c>
      <c r="C22" s="107">
        <f t="shared" ref="C22:F22" si="4">C23+C24</f>
        <v>0</v>
      </c>
      <c r="D22" s="107">
        <f t="shared" si="4"/>
        <v>2500</v>
      </c>
      <c r="E22" s="107">
        <f t="shared" si="4"/>
        <v>0</v>
      </c>
      <c r="F22" s="107">
        <f t="shared" si="4"/>
        <v>0</v>
      </c>
    </row>
    <row r="23" spans="1:6" x14ac:dyDescent="0.25">
      <c r="A23" s="60" t="s">
        <v>124</v>
      </c>
      <c r="B23" s="62">
        <v>2643.92</v>
      </c>
      <c r="C23" s="62">
        <v>0</v>
      </c>
      <c r="D23" s="62">
        <v>0</v>
      </c>
      <c r="E23" s="62">
        <v>0</v>
      </c>
      <c r="F23" s="62">
        <v>0</v>
      </c>
    </row>
    <row r="24" spans="1:6" x14ac:dyDescent="0.25">
      <c r="A24" s="60" t="s">
        <v>125</v>
      </c>
      <c r="B24" s="62">
        <v>0</v>
      </c>
      <c r="C24" s="61">
        <v>0</v>
      </c>
      <c r="D24" s="61">
        <v>2500</v>
      </c>
      <c r="E24" s="61">
        <v>0</v>
      </c>
      <c r="F24" s="83">
        <v>0</v>
      </c>
    </row>
    <row r="25" spans="1:6" x14ac:dyDescent="0.25">
      <c r="A25" s="101" t="s">
        <v>82</v>
      </c>
      <c r="B25" s="109">
        <f>SUM(B26:B29)</f>
        <v>13726.669999999998</v>
      </c>
      <c r="C25" s="109">
        <f t="shared" ref="C25:F25" si="5">SUM(C26:C29)</f>
        <v>40407.75</v>
      </c>
      <c r="D25" s="109">
        <f t="shared" si="5"/>
        <v>24100</v>
      </c>
      <c r="E25" s="109">
        <f t="shared" si="5"/>
        <v>0</v>
      </c>
      <c r="F25" s="109">
        <f t="shared" si="5"/>
        <v>0</v>
      </c>
    </row>
    <row r="26" spans="1:6" x14ac:dyDescent="0.25">
      <c r="A26" s="82" t="s">
        <v>126</v>
      </c>
      <c r="B26" s="66">
        <v>14843.71</v>
      </c>
      <c r="C26" s="66">
        <v>42418.48</v>
      </c>
      <c r="D26" s="66">
        <v>0</v>
      </c>
      <c r="E26" s="66">
        <v>0</v>
      </c>
      <c r="F26" s="66">
        <v>0</v>
      </c>
    </row>
    <row r="27" spans="1:6" ht="15" customHeight="1" x14ac:dyDescent="0.25">
      <c r="A27" s="82" t="s">
        <v>120</v>
      </c>
      <c r="B27" s="62">
        <v>0</v>
      </c>
      <c r="C27" s="62">
        <v>0</v>
      </c>
      <c r="D27" s="62">
        <v>25000</v>
      </c>
      <c r="E27" s="62">
        <v>0</v>
      </c>
      <c r="F27" s="62">
        <v>0</v>
      </c>
    </row>
    <row r="28" spans="1:6" ht="15" customHeight="1" x14ac:dyDescent="0.25">
      <c r="A28" s="60" t="s">
        <v>121</v>
      </c>
      <c r="B28" s="84">
        <v>-1117.04</v>
      </c>
      <c r="C28" s="85">
        <v>-2010.73</v>
      </c>
      <c r="D28" s="62">
        <v>0</v>
      </c>
      <c r="E28" s="62">
        <v>0</v>
      </c>
      <c r="F28" s="62">
        <v>0</v>
      </c>
    </row>
    <row r="29" spans="1:6" x14ac:dyDescent="0.25">
      <c r="A29" s="60" t="s">
        <v>122</v>
      </c>
      <c r="B29" s="84">
        <v>0</v>
      </c>
      <c r="C29" s="85">
        <v>0</v>
      </c>
      <c r="D29" s="85">
        <v>-900</v>
      </c>
      <c r="E29" s="61">
        <v>0</v>
      </c>
      <c r="F29" s="83">
        <v>0</v>
      </c>
    </row>
    <row r="32" spans="1:6" ht="15.75" x14ac:dyDescent="0.25">
      <c r="A32" s="159" t="s">
        <v>72</v>
      </c>
      <c r="B32" s="159"/>
      <c r="C32" s="159"/>
      <c r="D32" s="159"/>
      <c r="E32" s="159"/>
      <c r="F32" s="159"/>
    </row>
    <row r="33" spans="1:6" ht="18" x14ac:dyDescent="0.25">
      <c r="A33" s="70"/>
      <c r="B33" s="70"/>
      <c r="C33" s="70"/>
      <c r="D33" s="70"/>
      <c r="E33" s="71"/>
      <c r="F33" s="71"/>
    </row>
    <row r="34" spans="1:6" ht="25.5" x14ac:dyDescent="0.25">
      <c r="A34" s="72" t="s">
        <v>67</v>
      </c>
      <c r="B34" s="73" t="s">
        <v>91</v>
      </c>
      <c r="C34" s="72" t="s">
        <v>92</v>
      </c>
      <c r="D34" s="72" t="s">
        <v>90</v>
      </c>
      <c r="E34" s="72" t="s">
        <v>51</v>
      </c>
      <c r="F34" s="72" t="s">
        <v>89</v>
      </c>
    </row>
    <row r="35" spans="1:6" x14ac:dyDescent="0.25">
      <c r="A35" s="101" t="s">
        <v>1</v>
      </c>
      <c r="B35" s="102">
        <f>B36+B38+B40+B43+B47</f>
        <v>942340.8600000001</v>
      </c>
      <c r="C35" s="102">
        <f t="shared" ref="C35:F35" si="6">C36+C38+C40+C43+C47</f>
        <v>1220643.48</v>
      </c>
      <c r="D35" s="102">
        <f t="shared" si="6"/>
        <v>1348137</v>
      </c>
      <c r="E35" s="102">
        <f t="shared" si="6"/>
        <v>1223037</v>
      </c>
      <c r="F35" s="102">
        <f t="shared" si="6"/>
        <v>1231787</v>
      </c>
    </row>
    <row r="36" spans="1:6" x14ac:dyDescent="0.25">
      <c r="A36" s="103" t="s">
        <v>68</v>
      </c>
      <c r="B36" s="104">
        <f>B37</f>
        <v>62066.25</v>
      </c>
      <c r="C36" s="104">
        <f t="shared" ref="C36:F36" si="7">C37</f>
        <v>48577</v>
      </c>
      <c r="D36" s="104">
        <f t="shared" si="7"/>
        <v>48447</v>
      </c>
      <c r="E36" s="104">
        <f t="shared" si="7"/>
        <v>48447</v>
      </c>
      <c r="F36" s="104">
        <f t="shared" si="7"/>
        <v>48447</v>
      </c>
    </row>
    <row r="37" spans="1:6" x14ac:dyDescent="0.25">
      <c r="A37" s="60" t="s">
        <v>69</v>
      </c>
      <c r="B37" s="61">
        <v>62066.25</v>
      </c>
      <c r="C37" s="61">
        <v>48577</v>
      </c>
      <c r="D37" s="61">
        <v>48447</v>
      </c>
      <c r="E37" s="61">
        <v>48447</v>
      </c>
      <c r="F37" s="61">
        <v>48447</v>
      </c>
    </row>
    <row r="38" spans="1:6" x14ac:dyDescent="0.25">
      <c r="A38" s="105" t="s">
        <v>73</v>
      </c>
      <c r="B38" s="34">
        <f>B39</f>
        <v>15.37</v>
      </c>
      <c r="C38" s="34">
        <f t="shared" ref="C38:F38" si="8">C39</f>
        <v>60</v>
      </c>
      <c r="D38" s="34">
        <f t="shared" si="8"/>
        <v>60</v>
      </c>
      <c r="E38" s="34">
        <f t="shared" si="8"/>
        <v>60</v>
      </c>
      <c r="F38" s="34">
        <f t="shared" si="8"/>
        <v>60</v>
      </c>
    </row>
    <row r="39" spans="1:6" x14ac:dyDescent="0.25">
      <c r="A39" s="60" t="s">
        <v>74</v>
      </c>
      <c r="B39" s="62">
        <v>15.37</v>
      </c>
      <c r="C39" s="61">
        <v>60</v>
      </c>
      <c r="D39" s="61">
        <v>60</v>
      </c>
      <c r="E39" s="61">
        <v>60</v>
      </c>
      <c r="F39" s="61">
        <v>60</v>
      </c>
    </row>
    <row r="40" spans="1:6" ht="15" customHeight="1" x14ac:dyDescent="0.25">
      <c r="A40" s="106" t="s">
        <v>70</v>
      </c>
      <c r="B40" s="107">
        <f>B41+B42</f>
        <v>58271.31</v>
      </c>
      <c r="C40" s="107">
        <f t="shared" ref="C40:F40" si="9">C41+C42</f>
        <v>137418.48000000001</v>
      </c>
      <c r="D40" s="107">
        <f t="shared" si="9"/>
        <v>124500</v>
      </c>
      <c r="E40" s="107">
        <f t="shared" si="9"/>
        <v>95000</v>
      </c>
      <c r="F40" s="107">
        <f t="shared" si="9"/>
        <v>95000</v>
      </c>
    </row>
    <row r="41" spans="1:6" ht="15" customHeight="1" x14ac:dyDescent="0.25">
      <c r="A41" s="82" t="s">
        <v>127</v>
      </c>
      <c r="B41" s="62">
        <v>58271.31</v>
      </c>
      <c r="C41" s="61">
        <v>137418.48000000001</v>
      </c>
      <c r="D41" s="61">
        <v>0</v>
      </c>
      <c r="E41" s="61">
        <v>0</v>
      </c>
      <c r="F41" s="61">
        <v>0</v>
      </c>
    </row>
    <row r="42" spans="1:6" ht="15" customHeight="1" x14ac:dyDescent="0.25">
      <c r="A42" s="82" t="s">
        <v>120</v>
      </c>
      <c r="B42" s="62">
        <v>0</v>
      </c>
      <c r="C42" s="62">
        <v>0</v>
      </c>
      <c r="D42" s="62">
        <v>124500</v>
      </c>
      <c r="E42" s="62">
        <v>95000</v>
      </c>
      <c r="F42" s="62">
        <v>95000</v>
      </c>
    </row>
    <row r="43" spans="1:6" x14ac:dyDescent="0.25">
      <c r="A43" s="108" t="s">
        <v>71</v>
      </c>
      <c r="B43" s="107">
        <f>B44+B45+B46</f>
        <v>821987.93</v>
      </c>
      <c r="C43" s="107">
        <f t="shared" ref="C43:F43" si="10">C44+C45+C46</f>
        <v>1034588</v>
      </c>
      <c r="D43" s="107">
        <f t="shared" si="10"/>
        <v>1172630</v>
      </c>
      <c r="E43" s="107">
        <f t="shared" si="10"/>
        <v>1079530</v>
      </c>
      <c r="F43" s="107">
        <f t="shared" si="10"/>
        <v>1088280</v>
      </c>
    </row>
    <row r="44" spans="1:6" x14ac:dyDescent="0.25">
      <c r="A44" s="60" t="s">
        <v>121</v>
      </c>
      <c r="B44" s="62">
        <v>821987.93</v>
      </c>
      <c r="C44" s="62">
        <v>1034588</v>
      </c>
      <c r="D44" s="62">
        <v>0</v>
      </c>
      <c r="E44" s="62">
        <v>0</v>
      </c>
      <c r="F44" s="62">
        <v>0</v>
      </c>
    </row>
    <row r="45" spans="1:6" x14ac:dyDescent="0.25">
      <c r="A45" s="60" t="s">
        <v>99</v>
      </c>
      <c r="B45" s="62">
        <v>0</v>
      </c>
      <c r="C45" s="61">
        <v>0</v>
      </c>
      <c r="D45" s="61">
        <v>1159500</v>
      </c>
      <c r="E45" s="61">
        <v>1079400</v>
      </c>
      <c r="F45" s="83">
        <v>1088150</v>
      </c>
    </row>
    <row r="46" spans="1:6" x14ac:dyDescent="0.25">
      <c r="A46" s="60" t="s">
        <v>100</v>
      </c>
      <c r="B46" s="62">
        <v>0</v>
      </c>
      <c r="C46" s="62">
        <v>0</v>
      </c>
      <c r="D46" s="62">
        <v>13130</v>
      </c>
      <c r="E46" s="62">
        <v>130</v>
      </c>
      <c r="F46" s="134">
        <v>130</v>
      </c>
    </row>
    <row r="47" spans="1:6" x14ac:dyDescent="0.25">
      <c r="A47" s="108" t="s">
        <v>81</v>
      </c>
      <c r="B47" s="107">
        <f>B49</f>
        <v>0</v>
      </c>
      <c r="C47" s="107">
        <f t="shared" ref="C47:F47" si="11">C49</f>
        <v>0</v>
      </c>
      <c r="D47" s="107">
        <f t="shared" si="11"/>
        <v>2500</v>
      </c>
      <c r="E47" s="107">
        <f t="shared" si="11"/>
        <v>0</v>
      </c>
      <c r="F47" s="107">
        <f t="shared" si="11"/>
        <v>0</v>
      </c>
    </row>
    <row r="48" spans="1:6" s="87" customFormat="1" x14ac:dyDescent="0.25">
      <c r="A48" s="60" t="s">
        <v>124</v>
      </c>
      <c r="B48" s="62">
        <v>2643.92</v>
      </c>
      <c r="C48" s="62">
        <v>0</v>
      </c>
      <c r="D48" s="62">
        <v>0</v>
      </c>
      <c r="E48" s="62">
        <v>0</v>
      </c>
      <c r="F48" s="62">
        <v>0</v>
      </c>
    </row>
    <row r="49" spans="1:6" x14ac:dyDescent="0.25">
      <c r="A49" s="60" t="s">
        <v>98</v>
      </c>
      <c r="B49" s="62">
        <v>0</v>
      </c>
      <c r="C49" s="61">
        <v>0</v>
      </c>
      <c r="D49" s="61">
        <v>2500</v>
      </c>
      <c r="E49" s="61">
        <v>0</v>
      </c>
      <c r="F49" s="83">
        <v>0</v>
      </c>
    </row>
  </sheetData>
  <mergeCells count="5">
    <mergeCell ref="A1:F1"/>
    <mergeCell ref="A3:F3"/>
    <mergeCell ref="A5:F5"/>
    <mergeCell ref="A7:F7"/>
    <mergeCell ref="A32:F32"/>
  </mergeCells>
  <pageMargins left="0.70866141732283472" right="0.70866141732283472" top="0.74803149606299213" bottom="0.74803149606299213" header="0.31496062992125984" footer="0.31496062992125984"/>
  <pageSetup paperSize="9" scale="62" fitToWidth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6"/>
  <sheetViews>
    <sheetView zoomScaleNormal="100" workbookViewId="0">
      <selection sqref="A1:F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171" t="s">
        <v>132</v>
      </c>
      <c r="B1" s="171"/>
      <c r="C1" s="171"/>
      <c r="D1" s="171"/>
      <c r="E1" s="171"/>
      <c r="F1" s="171"/>
      <c r="G1" s="9"/>
      <c r="H1" s="9"/>
      <c r="I1" s="9"/>
      <c r="J1" s="9"/>
    </row>
    <row r="2" spans="1:10" ht="18" customHeight="1" x14ac:dyDescent="0.25">
      <c r="A2" s="1"/>
      <c r="B2" s="1"/>
      <c r="C2" s="1"/>
      <c r="D2" s="1"/>
      <c r="E2" s="1"/>
      <c r="F2" s="1"/>
      <c r="G2" s="8"/>
      <c r="H2" s="8"/>
      <c r="I2" s="8"/>
      <c r="J2" s="8"/>
    </row>
    <row r="3" spans="1:10" ht="15.75" x14ac:dyDescent="0.25">
      <c r="A3" s="171" t="s">
        <v>20</v>
      </c>
      <c r="B3" s="171"/>
      <c r="C3" s="171"/>
      <c r="D3" s="171"/>
      <c r="E3" s="172"/>
      <c r="F3" s="172"/>
      <c r="G3" s="8"/>
      <c r="H3" s="8"/>
      <c r="I3" s="8"/>
      <c r="J3" s="8"/>
    </row>
    <row r="4" spans="1:10" ht="18" x14ac:dyDescent="0.25">
      <c r="A4" s="1"/>
      <c r="B4" s="1"/>
      <c r="C4" s="1"/>
      <c r="D4" s="1"/>
      <c r="E4" s="2"/>
      <c r="F4" s="2"/>
      <c r="G4" s="8"/>
      <c r="H4" s="8"/>
      <c r="I4" s="8"/>
      <c r="J4" s="8"/>
    </row>
    <row r="5" spans="1:10" ht="18" customHeight="1" x14ac:dyDescent="0.25">
      <c r="A5" s="171" t="s">
        <v>6</v>
      </c>
      <c r="B5" s="160"/>
      <c r="C5" s="160"/>
      <c r="D5" s="160"/>
      <c r="E5" s="160"/>
      <c r="F5" s="160"/>
      <c r="G5" s="8"/>
      <c r="H5" s="8"/>
      <c r="I5" s="8"/>
      <c r="J5" s="8"/>
    </row>
    <row r="6" spans="1:10" ht="18" x14ac:dyDescent="0.25">
      <c r="A6" s="1"/>
      <c r="B6" s="1"/>
      <c r="C6" s="1"/>
      <c r="D6" s="1"/>
      <c r="E6" s="2"/>
      <c r="F6" s="2"/>
      <c r="G6" s="8"/>
      <c r="H6" s="8"/>
      <c r="I6" s="8"/>
      <c r="J6" s="8"/>
    </row>
    <row r="7" spans="1:10" x14ac:dyDescent="0.25">
      <c r="A7" s="171" t="s">
        <v>15</v>
      </c>
      <c r="B7" s="180"/>
      <c r="C7" s="180"/>
      <c r="D7" s="180"/>
      <c r="E7" s="180"/>
      <c r="F7" s="180"/>
      <c r="G7" s="8"/>
      <c r="H7" s="8"/>
      <c r="I7" s="8"/>
      <c r="J7" s="8"/>
    </row>
    <row r="8" spans="1:10" ht="18" x14ac:dyDescent="0.25">
      <c r="A8" s="1"/>
      <c r="B8" s="1"/>
      <c r="C8" s="1"/>
      <c r="D8" s="1"/>
      <c r="E8" s="2"/>
      <c r="F8" s="2"/>
      <c r="G8" s="8"/>
      <c r="H8" s="8"/>
      <c r="I8" s="8"/>
      <c r="J8" s="8"/>
    </row>
    <row r="9" spans="1:10" ht="25.5" x14ac:dyDescent="0.25">
      <c r="A9" s="72" t="s">
        <v>67</v>
      </c>
      <c r="B9" s="54" t="s">
        <v>91</v>
      </c>
      <c r="C9" s="55" t="s">
        <v>92</v>
      </c>
      <c r="D9" s="53" t="s">
        <v>90</v>
      </c>
      <c r="E9" s="53" t="s">
        <v>51</v>
      </c>
      <c r="F9" s="53" t="s">
        <v>89</v>
      </c>
    </row>
    <row r="10" spans="1:10" ht="15.75" customHeight="1" x14ac:dyDescent="0.25">
      <c r="A10" s="99" t="s">
        <v>16</v>
      </c>
      <c r="B10" s="109">
        <f>B11</f>
        <v>944984.78</v>
      </c>
      <c r="C10" s="109">
        <f t="shared" ref="C10:F10" si="0">C11</f>
        <v>1220643.48</v>
      </c>
      <c r="D10" s="109">
        <f t="shared" si="0"/>
        <v>1348137</v>
      </c>
      <c r="E10" s="109">
        <f t="shared" si="0"/>
        <v>1223037</v>
      </c>
      <c r="F10" s="109">
        <f t="shared" si="0"/>
        <v>1231787</v>
      </c>
    </row>
    <row r="11" spans="1:10" x14ac:dyDescent="0.25">
      <c r="A11" s="98" t="s">
        <v>35</v>
      </c>
      <c r="B11" s="107">
        <f>B12</f>
        <v>944984.78</v>
      </c>
      <c r="C11" s="107">
        <f t="shared" ref="C11:F11" si="1">C12</f>
        <v>1220643.48</v>
      </c>
      <c r="D11" s="107">
        <f t="shared" si="1"/>
        <v>1348137</v>
      </c>
      <c r="E11" s="107">
        <f t="shared" si="1"/>
        <v>1223037</v>
      </c>
      <c r="F11" s="107">
        <f t="shared" si="1"/>
        <v>1231787</v>
      </c>
    </row>
    <row r="12" spans="1:10" x14ac:dyDescent="0.25">
      <c r="A12" s="63" t="s">
        <v>36</v>
      </c>
      <c r="B12" s="62">
        <v>944984.78</v>
      </c>
      <c r="C12" s="62">
        <v>1220643.48</v>
      </c>
      <c r="D12" s="62">
        <v>1348137</v>
      </c>
      <c r="E12" s="62">
        <v>1223037</v>
      </c>
      <c r="F12" s="62">
        <v>1231787</v>
      </c>
    </row>
    <row r="13" spans="1:10" x14ac:dyDescent="0.25">
      <c r="A13" s="110" t="s">
        <v>37</v>
      </c>
      <c r="B13" s="107">
        <v>0</v>
      </c>
      <c r="C13" s="34">
        <v>0</v>
      </c>
      <c r="D13" s="34">
        <v>0</v>
      </c>
      <c r="E13" s="34">
        <v>0</v>
      </c>
      <c r="F13" s="111">
        <v>0</v>
      </c>
    </row>
    <row r="14" spans="1:10" x14ac:dyDescent="0.25">
      <c r="A14" s="45"/>
      <c r="B14" s="45"/>
      <c r="C14" s="45"/>
      <c r="D14" s="45"/>
      <c r="E14" s="45"/>
      <c r="F14" s="45"/>
    </row>
    <row r="15" spans="1:10" x14ac:dyDescent="0.25">
      <c r="A15" s="45"/>
      <c r="B15" s="45"/>
      <c r="C15" s="45"/>
      <c r="D15" s="45"/>
      <c r="E15" s="45"/>
      <c r="F15" s="45"/>
    </row>
    <row r="16" spans="1:10" x14ac:dyDescent="0.25">
      <c r="A16" s="45"/>
      <c r="B16" s="45"/>
      <c r="C16" s="45"/>
      <c r="D16" s="45"/>
      <c r="E16" s="45"/>
      <c r="F16" s="45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4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7.42578125" customWidth="1"/>
    <col min="4" max="8" width="25.28515625" customWidth="1"/>
  </cols>
  <sheetData>
    <row r="1" spans="1:9" ht="42" customHeight="1" x14ac:dyDescent="0.25">
      <c r="A1" s="171" t="s">
        <v>132</v>
      </c>
      <c r="B1" s="171"/>
      <c r="C1" s="171"/>
      <c r="D1" s="171"/>
      <c r="E1" s="171"/>
      <c r="F1" s="171"/>
      <c r="G1" s="171"/>
      <c r="H1" s="171"/>
      <c r="I1" s="3"/>
    </row>
    <row r="2" spans="1:9" ht="18" customHeight="1" x14ac:dyDescent="0.25">
      <c r="A2" s="1"/>
      <c r="B2" s="1"/>
      <c r="C2" s="1"/>
      <c r="D2" s="1"/>
      <c r="E2" s="1"/>
      <c r="F2" s="1"/>
      <c r="G2" s="1"/>
      <c r="H2" s="1"/>
    </row>
    <row r="3" spans="1:9" ht="15.75" x14ac:dyDescent="0.25">
      <c r="A3" s="171" t="s">
        <v>20</v>
      </c>
      <c r="B3" s="171"/>
      <c r="C3" s="171"/>
      <c r="D3" s="171"/>
      <c r="E3" s="171"/>
      <c r="F3" s="171"/>
      <c r="G3" s="172"/>
      <c r="H3" s="172"/>
    </row>
    <row r="4" spans="1:9" ht="18" x14ac:dyDescent="0.25">
      <c r="A4" s="1"/>
      <c r="B4" s="1"/>
      <c r="C4" s="1"/>
      <c r="D4" s="1"/>
      <c r="E4" s="1"/>
      <c r="F4" s="1"/>
      <c r="G4" s="2"/>
      <c r="H4" s="2"/>
    </row>
    <row r="5" spans="1:9" ht="18" customHeight="1" x14ac:dyDescent="0.25">
      <c r="A5" s="171" t="s">
        <v>83</v>
      </c>
      <c r="B5" s="160"/>
      <c r="C5" s="160"/>
      <c r="D5" s="160"/>
      <c r="E5" s="160"/>
      <c r="F5" s="160"/>
      <c r="G5" s="160"/>
      <c r="H5" s="160"/>
    </row>
    <row r="6" spans="1:9" ht="18" x14ac:dyDescent="0.25">
      <c r="A6" s="1"/>
      <c r="B6" s="1"/>
      <c r="C6" s="1"/>
      <c r="D6" s="1"/>
      <c r="E6" s="1"/>
      <c r="F6" s="1"/>
      <c r="G6" s="2"/>
      <c r="H6" s="2"/>
    </row>
    <row r="7" spans="1:9" ht="25.5" x14ac:dyDescent="0.25">
      <c r="A7" s="53" t="s">
        <v>7</v>
      </c>
      <c r="B7" s="54" t="s">
        <v>8</v>
      </c>
      <c r="C7" s="54" t="s">
        <v>32</v>
      </c>
      <c r="D7" s="54" t="s">
        <v>91</v>
      </c>
      <c r="E7" s="55" t="s">
        <v>92</v>
      </c>
      <c r="F7" s="53" t="s">
        <v>90</v>
      </c>
      <c r="G7" s="53" t="s">
        <v>51</v>
      </c>
      <c r="H7" s="53" t="s">
        <v>89</v>
      </c>
    </row>
    <row r="8" spans="1:9" s="87" customFormat="1" x14ac:dyDescent="0.25">
      <c r="A8" s="94"/>
      <c r="B8" s="95"/>
      <c r="C8" s="96" t="s">
        <v>76</v>
      </c>
      <c r="D8" s="97">
        <f>D9</f>
        <v>0</v>
      </c>
      <c r="E8" s="97">
        <f t="shared" ref="E8:H8" si="0">E9</f>
        <v>0</v>
      </c>
      <c r="F8" s="97">
        <f t="shared" si="0"/>
        <v>0</v>
      </c>
      <c r="G8" s="97">
        <f t="shared" si="0"/>
        <v>0</v>
      </c>
      <c r="H8" s="97">
        <f t="shared" si="0"/>
        <v>0</v>
      </c>
    </row>
    <row r="9" spans="1:9" ht="25.5" x14ac:dyDescent="0.25">
      <c r="A9" s="98">
        <v>8</v>
      </c>
      <c r="B9" s="98"/>
      <c r="C9" s="98" t="s">
        <v>17</v>
      </c>
      <c r="D9" s="107">
        <v>0</v>
      </c>
      <c r="E9" s="34">
        <v>0</v>
      </c>
      <c r="F9" s="34">
        <v>0</v>
      </c>
      <c r="G9" s="34">
        <v>0</v>
      </c>
      <c r="H9" s="34">
        <v>0</v>
      </c>
    </row>
    <row r="10" spans="1:9" x14ac:dyDescent="0.25">
      <c r="A10" s="76"/>
      <c r="B10" s="63">
        <v>84</v>
      </c>
      <c r="C10" s="63" t="s">
        <v>24</v>
      </c>
      <c r="D10" s="62">
        <v>0</v>
      </c>
      <c r="E10" s="61">
        <v>0</v>
      </c>
      <c r="F10" s="61">
        <v>0</v>
      </c>
      <c r="G10" s="61">
        <v>0</v>
      </c>
      <c r="H10" s="61">
        <v>0</v>
      </c>
    </row>
    <row r="11" spans="1:9" x14ac:dyDescent="0.25">
      <c r="A11" s="99"/>
      <c r="B11" s="112"/>
      <c r="C11" s="99" t="s">
        <v>77</v>
      </c>
      <c r="D11" s="109">
        <f>D12</f>
        <v>0</v>
      </c>
      <c r="E11" s="109">
        <f t="shared" ref="E11:H11" si="1">E12</f>
        <v>0</v>
      </c>
      <c r="F11" s="109">
        <f t="shared" si="1"/>
        <v>0</v>
      </c>
      <c r="G11" s="109">
        <f t="shared" si="1"/>
        <v>0</v>
      </c>
      <c r="H11" s="109">
        <f t="shared" si="1"/>
        <v>0</v>
      </c>
    </row>
    <row r="12" spans="1:9" ht="25.5" x14ac:dyDescent="0.25">
      <c r="A12" s="113">
        <v>5</v>
      </c>
      <c r="B12" s="113"/>
      <c r="C12" s="114" t="s">
        <v>18</v>
      </c>
      <c r="D12" s="107">
        <v>0</v>
      </c>
      <c r="E12" s="34">
        <v>0</v>
      </c>
      <c r="F12" s="34">
        <v>0</v>
      </c>
      <c r="G12" s="34">
        <v>0</v>
      </c>
      <c r="H12" s="34">
        <v>0</v>
      </c>
    </row>
    <row r="13" spans="1:9" ht="25.5" x14ac:dyDescent="0.25">
      <c r="A13" s="76"/>
      <c r="B13" s="63">
        <v>54</v>
      </c>
      <c r="C13" s="88" t="s">
        <v>25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</row>
    <row r="14" spans="1:9" x14ac:dyDescent="0.25">
      <c r="A14" s="45"/>
      <c r="B14" s="45"/>
      <c r="C14" s="45"/>
      <c r="D14" s="45"/>
      <c r="E14" s="45"/>
      <c r="F14" s="45"/>
      <c r="G14" s="45"/>
      <c r="H14" s="45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1"/>
  <sheetViews>
    <sheetView zoomScaleNormal="100" workbookViewId="0">
      <selection sqref="A1:F1"/>
    </sheetView>
  </sheetViews>
  <sheetFormatPr defaultRowHeight="15" x14ac:dyDescent="0.25"/>
  <cols>
    <col min="1" max="6" width="25.28515625" customWidth="1"/>
  </cols>
  <sheetData>
    <row r="1" spans="1:8" ht="42" customHeight="1" x14ac:dyDescent="0.25">
      <c r="A1" s="171" t="s">
        <v>132</v>
      </c>
      <c r="B1" s="171"/>
      <c r="C1" s="171"/>
      <c r="D1" s="171"/>
      <c r="E1" s="171"/>
      <c r="F1" s="171"/>
      <c r="G1" s="3"/>
      <c r="H1" s="3"/>
    </row>
    <row r="2" spans="1:8" ht="18" x14ac:dyDescent="0.25">
      <c r="A2" s="70"/>
      <c r="B2" s="70"/>
      <c r="C2" s="70"/>
      <c r="D2" s="70"/>
      <c r="E2" s="70"/>
      <c r="F2" s="70"/>
    </row>
    <row r="3" spans="1:8" ht="15.75" x14ac:dyDescent="0.25">
      <c r="A3" s="159" t="s">
        <v>20</v>
      </c>
      <c r="B3" s="159"/>
      <c r="C3" s="159"/>
      <c r="D3" s="159"/>
      <c r="E3" s="159"/>
      <c r="F3" s="159"/>
    </row>
    <row r="4" spans="1:8" ht="18" x14ac:dyDescent="0.25">
      <c r="A4" s="70"/>
      <c r="B4" s="70"/>
      <c r="C4" s="70"/>
      <c r="D4" s="70"/>
      <c r="E4" s="71"/>
      <c r="F4" s="71"/>
    </row>
    <row r="5" spans="1:8" ht="15.75" customHeight="1" x14ac:dyDescent="0.25">
      <c r="A5" s="159" t="s">
        <v>75</v>
      </c>
      <c r="B5" s="159"/>
      <c r="C5" s="159"/>
      <c r="D5" s="159"/>
      <c r="E5" s="159"/>
      <c r="F5" s="159"/>
    </row>
    <row r="6" spans="1:8" ht="18" x14ac:dyDescent="0.25">
      <c r="A6" s="70"/>
      <c r="B6" s="70"/>
      <c r="C6" s="70"/>
      <c r="D6" s="70"/>
      <c r="E6" s="71"/>
      <c r="F6" s="71"/>
    </row>
    <row r="7" spans="1:8" ht="25.5" x14ac:dyDescent="0.25">
      <c r="A7" s="73" t="s">
        <v>67</v>
      </c>
      <c r="B7" s="73" t="s">
        <v>91</v>
      </c>
      <c r="C7" s="72" t="s">
        <v>92</v>
      </c>
      <c r="D7" s="72" t="s">
        <v>90</v>
      </c>
      <c r="E7" s="72" t="s">
        <v>51</v>
      </c>
      <c r="F7" s="72" t="s">
        <v>89</v>
      </c>
    </row>
    <row r="8" spans="1:8" x14ac:dyDescent="0.25">
      <c r="A8" s="115" t="s">
        <v>76</v>
      </c>
      <c r="B8" s="109">
        <v>0</v>
      </c>
      <c r="C8" s="116">
        <v>0</v>
      </c>
      <c r="D8" s="116">
        <v>0</v>
      </c>
      <c r="E8" s="116">
        <v>0</v>
      </c>
      <c r="F8" s="116">
        <v>0</v>
      </c>
    </row>
    <row r="9" spans="1:8" x14ac:dyDescent="0.25">
      <c r="A9" s="115" t="s">
        <v>77</v>
      </c>
      <c r="B9" s="109">
        <f>B10</f>
        <v>0</v>
      </c>
      <c r="C9" s="109">
        <f t="shared" ref="C9:F9" si="0">C10</f>
        <v>0</v>
      </c>
      <c r="D9" s="109">
        <f t="shared" si="0"/>
        <v>0</v>
      </c>
      <c r="E9" s="109">
        <f t="shared" si="0"/>
        <v>0</v>
      </c>
      <c r="F9" s="109">
        <f t="shared" si="0"/>
        <v>0</v>
      </c>
    </row>
    <row r="10" spans="1:8" ht="25.5" x14ac:dyDescent="0.25">
      <c r="A10" s="106" t="s">
        <v>70</v>
      </c>
      <c r="B10" s="107">
        <f>B11</f>
        <v>0</v>
      </c>
      <c r="C10" s="107">
        <f t="shared" ref="C10:F10" si="1">C11</f>
        <v>0</v>
      </c>
      <c r="D10" s="107">
        <f t="shared" si="1"/>
        <v>0</v>
      </c>
      <c r="E10" s="107">
        <f t="shared" si="1"/>
        <v>0</v>
      </c>
      <c r="F10" s="107">
        <f t="shared" si="1"/>
        <v>0</v>
      </c>
    </row>
    <row r="11" spans="1:8" ht="25.5" x14ac:dyDescent="0.25">
      <c r="A11" s="82" t="s">
        <v>97</v>
      </c>
      <c r="B11" s="57">
        <v>0</v>
      </c>
      <c r="C11" s="56">
        <v>0</v>
      </c>
      <c r="D11" s="56">
        <v>0</v>
      </c>
      <c r="E11" s="56">
        <v>0</v>
      </c>
      <c r="F11" s="81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55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.28515625" customWidth="1"/>
    <col min="4" max="4" width="13.85546875" customWidth="1"/>
    <col min="5" max="5" width="48.7109375" customWidth="1"/>
    <col min="6" max="10" width="25.28515625" customWidth="1"/>
  </cols>
  <sheetData>
    <row r="1" spans="1:10" ht="42" customHeight="1" x14ac:dyDescent="0.25">
      <c r="A1" s="171" t="s">
        <v>132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8" x14ac:dyDescent="0.25">
      <c r="A2" s="1"/>
      <c r="B2" s="1"/>
      <c r="C2" s="1"/>
      <c r="D2" s="1"/>
      <c r="E2" s="1"/>
      <c r="F2" s="1"/>
      <c r="G2" s="1"/>
      <c r="H2" s="1"/>
      <c r="I2" s="2"/>
      <c r="J2" s="2"/>
    </row>
    <row r="3" spans="1:10" ht="18" customHeight="1" x14ac:dyDescent="0.25">
      <c r="A3" s="171" t="s">
        <v>19</v>
      </c>
      <c r="B3" s="160"/>
      <c r="C3" s="160"/>
      <c r="D3" s="160"/>
      <c r="E3" s="160"/>
      <c r="F3" s="160"/>
      <c r="G3" s="160"/>
      <c r="H3" s="160"/>
      <c r="I3" s="160"/>
      <c r="J3" s="160"/>
    </row>
    <row r="4" spans="1:10" ht="18" x14ac:dyDescent="0.2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0" ht="25.5" x14ac:dyDescent="0.25">
      <c r="A5" s="196" t="s">
        <v>21</v>
      </c>
      <c r="B5" s="197"/>
      <c r="C5" s="198"/>
      <c r="D5" s="64" t="s">
        <v>48</v>
      </c>
      <c r="E5" s="54" t="s">
        <v>22</v>
      </c>
      <c r="F5" s="54" t="s">
        <v>91</v>
      </c>
      <c r="G5" s="55" t="s">
        <v>92</v>
      </c>
      <c r="H5" s="53" t="s">
        <v>90</v>
      </c>
      <c r="I5" s="53" t="s">
        <v>51</v>
      </c>
      <c r="J5" s="53" t="s">
        <v>89</v>
      </c>
    </row>
    <row r="6" spans="1:10" s="4" customFormat="1" ht="20.100000000000001" customHeight="1" x14ac:dyDescent="0.25">
      <c r="A6" s="193" t="s">
        <v>41</v>
      </c>
      <c r="B6" s="194"/>
      <c r="C6" s="195"/>
      <c r="D6" s="117">
        <v>1024</v>
      </c>
      <c r="E6" s="133" t="s">
        <v>106</v>
      </c>
      <c r="F6" s="95"/>
      <c r="G6" s="94"/>
      <c r="H6" s="94"/>
      <c r="I6" s="94"/>
      <c r="J6" s="94"/>
    </row>
    <row r="7" spans="1:10" s="4" customFormat="1" ht="19.5" customHeight="1" x14ac:dyDescent="0.25">
      <c r="A7" s="193" t="s">
        <v>42</v>
      </c>
      <c r="B7" s="194"/>
      <c r="C7" s="195"/>
      <c r="D7" s="117" t="s">
        <v>109</v>
      </c>
      <c r="E7" s="133" t="s">
        <v>108</v>
      </c>
      <c r="F7" s="95"/>
      <c r="G7" s="94"/>
      <c r="H7" s="94"/>
      <c r="I7" s="94"/>
      <c r="J7" s="94"/>
    </row>
    <row r="8" spans="1:10" x14ac:dyDescent="0.25">
      <c r="A8" s="184" t="s">
        <v>84</v>
      </c>
      <c r="B8" s="185"/>
      <c r="C8" s="186"/>
      <c r="D8" s="119"/>
      <c r="E8" s="119" t="s">
        <v>10</v>
      </c>
      <c r="F8" s="120"/>
      <c r="G8" s="121"/>
      <c r="H8" s="122"/>
      <c r="I8" s="122"/>
      <c r="J8" s="123"/>
    </row>
    <row r="9" spans="1:10" s="5" customFormat="1" ht="15" customHeight="1" x14ac:dyDescent="0.25">
      <c r="A9" s="91"/>
      <c r="B9" s="89"/>
      <c r="C9" s="90"/>
      <c r="D9" s="90">
        <v>3</v>
      </c>
      <c r="E9" s="90" t="s">
        <v>12</v>
      </c>
      <c r="F9" s="86">
        <f t="shared" ref="F9:J9" si="0">F10+F11</f>
        <v>42000</v>
      </c>
      <c r="G9" s="86">
        <f t="shared" si="0"/>
        <v>46455</v>
      </c>
      <c r="H9" s="86">
        <f t="shared" si="0"/>
        <v>46455</v>
      </c>
      <c r="I9" s="86">
        <f t="shared" si="0"/>
        <v>46455</v>
      </c>
      <c r="J9" s="86">
        <f t="shared" si="0"/>
        <v>46455</v>
      </c>
    </row>
    <row r="10" spans="1:10" x14ac:dyDescent="0.25">
      <c r="A10" s="190"/>
      <c r="B10" s="191"/>
      <c r="C10" s="192"/>
      <c r="D10" s="74">
        <v>32</v>
      </c>
      <c r="E10" s="75" t="s">
        <v>23</v>
      </c>
      <c r="F10" s="65">
        <v>41000</v>
      </c>
      <c r="G10" s="65">
        <v>45355</v>
      </c>
      <c r="H10" s="65">
        <v>45555</v>
      </c>
      <c r="I10" s="65">
        <v>45555</v>
      </c>
      <c r="J10" s="65">
        <v>45555</v>
      </c>
    </row>
    <row r="11" spans="1:10" x14ac:dyDescent="0.25">
      <c r="A11" s="190"/>
      <c r="B11" s="191"/>
      <c r="C11" s="192"/>
      <c r="D11" s="74">
        <v>34</v>
      </c>
      <c r="E11" s="75" t="s">
        <v>33</v>
      </c>
      <c r="F11" s="65">
        <v>1000</v>
      </c>
      <c r="G11" s="65">
        <v>1100</v>
      </c>
      <c r="H11" s="65">
        <v>900</v>
      </c>
      <c r="I11" s="65">
        <v>900</v>
      </c>
      <c r="J11" s="65">
        <v>900</v>
      </c>
    </row>
    <row r="12" spans="1:10" s="4" customFormat="1" ht="20.100000000000001" customHeight="1" x14ac:dyDescent="0.25">
      <c r="A12" s="193" t="s">
        <v>41</v>
      </c>
      <c r="B12" s="194"/>
      <c r="C12" s="195"/>
      <c r="D12" s="95">
        <v>1035</v>
      </c>
      <c r="E12" s="96" t="s">
        <v>107</v>
      </c>
      <c r="F12" s="118"/>
      <c r="G12" s="100"/>
      <c r="H12" s="100"/>
      <c r="I12" s="100"/>
      <c r="J12" s="100"/>
    </row>
    <row r="13" spans="1:10" s="4" customFormat="1" ht="20.100000000000001" customHeight="1" x14ac:dyDescent="0.25">
      <c r="A13" s="193" t="s">
        <v>42</v>
      </c>
      <c r="B13" s="194"/>
      <c r="C13" s="195"/>
      <c r="D13" s="95" t="s">
        <v>110</v>
      </c>
      <c r="E13" s="96" t="s">
        <v>43</v>
      </c>
      <c r="F13" s="118"/>
      <c r="G13" s="100"/>
      <c r="H13" s="100"/>
      <c r="I13" s="100"/>
      <c r="J13" s="100"/>
    </row>
    <row r="14" spans="1:10" ht="15" customHeight="1" x14ac:dyDescent="0.25">
      <c r="A14" s="184" t="s">
        <v>84</v>
      </c>
      <c r="B14" s="185"/>
      <c r="C14" s="186"/>
      <c r="D14" s="119"/>
      <c r="E14" s="119" t="s">
        <v>10</v>
      </c>
      <c r="F14" s="120"/>
      <c r="G14" s="121"/>
      <c r="H14" s="122"/>
      <c r="I14" s="122"/>
      <c r="J14" s="123"/>
    </row>
    <row r="15" spans="1:10" x14ac:dyDescent="0.25">
      <c r="A15" s="91"/>
      <c r="B15" s="92"/>
      <c r="C15" s="93"/>
      <c r="D15" s="90">
        <v>3</v>
      </c>
      <c r="E15" s="90" t="s">
        <v>12</v>
      </c>
      <c r="F15" s="86">
        <f t="shared" ref="F15:J15" si="1">F16+F17</f>
        <v>20066.25</v>
      </c>
      <c r="G15" s="86">
        <f t="shared" si="1"/>
        <v>2122</v>
      </c>
      <c r="H15" s="86">
        <f t="shared" si="1"/>
        <v>1992</v>
      </c>
      <c r="I15" s="86">
        <f t="shared" si="1"/>
        <v>1992</v>
      </c>
      <c r="J15" s="86">
        <f t="shared" si="1"/>
        <v>1992</v>
      </c>
    </row>
    <row r="16" spans="1:10" x14ac:dyDescent="0.25">
      <c r="A16" s="190"/>
      <c r="B16" s="191"/>
      <c r="C16" s="192"/>
      <c r="D16" s="74">
        <v>32</v>
      </c>
      <c r="E16" s="75" t="s">
        <v>23</v>
      </c>
      <c r="F16" s="65">
        <v>20066.25</v>
      </c>
      <c r="G16" s="65">
        <v>2122</v>
      </c>
      <c r="H16" s="65">
        <v>1992</v>
      </c>
      <c r="I16" s="65">
        <v>1992</v>
      </c>
      <c r="J16" s="65">
        <v>1992</v>
      </c>
    </row>
    <row r="17" spans="1:10" x14ac:dyDescent="0.25">
      <c r="A17" s="190"/>
      <c r="B17" s="191"/>
      <c r="C17" s="192"/>
      <c r="D17" s="67">
        <v>34</v>
      </c>
      <c r="E17" s="68" t="s">
        <v>33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</row>
    <row r="18" spans="1:10" x14ac:dyDescent="0.25">
      <c r="A18" s="184" t="s">
        <v>85</v>
      </c>
      <c r="B18" s="185"/>
      <c r="C18" s="186"/>
      <c r="D18" s="119"/>
      <c r="E18" s="119" t="s">
        <v>26</v>
      </c>
      <c r="F18" s="120"/>
      <c r="G18" s="121"/>
      <c r="H18" s="122"/>
      <c r="I18" s="122"/>
      <c r="J18" s="123"/>
    </row>
    <row r="19" spans="1:10" x14ac:dyDescent="0.25">
      <c r="A19" s="91"/>
      <c r="B19" s="89"/>
      <c r="C19" s="90"/>
      <c r="D19" s="90">
        <v>3</v>
      </c>
      <c r="E19" s="90" t="s">
        <v>12</v>
      </c>
      <c r="F19" s="86">
        <f>F20</f>
        <v>15.37</v>
      </c>
      <c r="G19" s="86">
        <f>G20</f>
        <v>60</v>
      </c>
      <c r="H19" s="86">
        <f>H20</f>
        <v>60</v>
      </c>
      <c r="I19" s="86">
        <f t="shared" ref="I19:J19" si="2">I20</f>
        <v>60</v>
      </c>
      <c r="J19" s="86">
        <f t="shared" si="2"/>
        <v>60</v>
      </c>
    </row>
    <row r="20" spans="1:10" x14ac:dyDescent="0.25">
      <c r="A20" s="181"/>
      <c r="B20" s="182"/>
      <c r="C20" s="183"/>
      <c r="D20" s="74">
        <v>34</v>
      </c>
      <c r="E20" s="75" t="s">
        <v>33</v>
      </c>
      <c r="F20" s="66">
        <v>15.37</v>
      </c>
      <c r="G20" s="65">
        <v>60</v>
      </c>
      <c r="H20" s="65">
        <v>60</v>
      </c>
      <c r="I20" s="65">
        <v>60</v>
      </c>
      <c r="J20" s="65">
        <v>60</v>
      </c>
    </row>
    <row r="21" spans="1:10" ht="15" customHeight="1" x14ac:dyDescent="0.25">
      <c r="A21" s="184" t="s">
        <v>112</v>
      </c>
      <c r="B21" s="185"/>
      <c r="C21" s="186"/>
      <c r="D21" s="135"/>
      <c r="E21" s="135" t="s">
        <v>102</v>
      </c>
      <c r="F21" s="120"/>
      <c r="G21" s="121"/>
      <c r="H21" s="122"/>
      <c r="I21" s="122"/>
      <c r="J21" s="123"/>
    </row>
    <row r="22" spans="1:10" ht="15" customHeight="1" x14ac:dyDescent="0.25">
      <c r="A22" s="142"/>
      <c r="B22" s="143"/>
      <c r="C22" s="144"/>
      <c r="D22" s="140">
        <v>3</v>
      </c>
      <c r="E22" s="140" t="s">
        <v>12</v>
      </c>
      <c r="F22" s="145"/>
      <c r="G22" s="146"/>
      <c r="H22" s="147"/>
      <c r="I22" s="147"/>
      <c r="J22" s="148"/>
    </row>
    <row r="23" spans="1:10" x14ac:dyDescent="0.25">
      <c r="A23" s="181"/>
      <c r="B23" s="182"/>
      <c r="C23" s="183"/>
      <c r="D23" s="138">
        <v>32</v>
      </c>
      <c r="E23" s="75" t="s">
        <v>23</v>
      </c>
      <c r="F23" s="66">
        <v>50423.46</v>
      </c>
      <c r="G23" s="65">
        <v>82200</v>
      </c>
      <c r="H23" s="65">
        <v>0</v>
      </c>
      <c r="I23" s="65">
        <v>0</v>
      </c>
      <c r="J23" s="65">
        <v>0</v>
      </c>
    </row>
    <row r="24" spans="1:10" x14ac:dyDescent="0.25">
      <c r="A24" s="181"/>
      <c r="B24" s="182"/>
      <c r="C24" s="183"/>
      <c r="D24" s="138">
        <v>34</v>
      </c>
      <c r="E24" s="75" t="s">
        <v>33</v>
      </c>
      <c r="F24" s="66">
        <v>121.63</v>
      </c>
      <c r="G24" s="65">
        <v>1000</v>
      </c>
      <c r="H24" s="65">
        <v>0</v>
      </c>
      <c r="I24" s="65">
        <v>0</v>
      </c>
      <c r="J24" s="65">
        <v>0</v>
      </c>
    </row>
    <row r="25" spans="1:10" x14ac:dyDescent="0.25">
      <c r="A25" s="187"/>
      <c r="B25" s="188"/>
      <c r="C25" s="189"/>
      <c r="D25" s="140">
        <v>4</v>
      </c>
      <c r="E25" s="140" t="s">
        <v>14</v>
      </c>
      <c r="F25" s="86">
        <f t="shared" ref="F25" si="3">F26</f>
        <v>7726.22</v>
      </c>
      <c r="G25" s="86">
        <f>G26+G28</f>
        <v>49630.05</v>
      </c>
      <c r="H25" s="86">
        <f t="shared" ref="H25:J25" si="4">H26+H28</f>
        <v>0</v>
      </c>
      <c r="I25" s="86">
        <f t="shared" si="4"/>
        <v>0</v>
      </c>
      <c r="J25" s="86">
        <f t="shared" si="4"/>
        <v>0</v>
      </c>
    </row>
    <row r="26" spans="1:10" ht="25.5" x14ac:dyDescent="0.25">
      <c r="A26" s="181"/>
      <c r="B26" s="182"/>
      <c r="C26" s="183"/>
      <c r="D26" s="138">
        <v>42</v>
      </c>
      <c r="E26" s="75" t="s">
        <v>31</v>
      </c>
      <c r="F26" s="65">
        <v>7726.22</v>
      </c>
      <c r="G26" s="65">
        <v>49630.05</v>
      </c>
      <c r="H26" s="65">
        <v>0</v>
      </c>
      <c r="I26" s="65">
        <v>0</v>
      </c>
      <c r="J26" s="65">
        <v>0</v>
      </c>
    </row>
    <row r="27" spans="1:10" ht="25.5" x14ac:dyDescent="0.25">
      <c r="A27" s="136"/>
      <c r="B27" s="137"/>
      <c r="C27" s="138"/>
      <c r="D27" s="138">
        <v>45</v>
      </c>
      <c r="E27" s="75" t="s">
        <v>94</v>
      </c>
      <c r="F27" s="65">
        <v>0</v>
      </c>
      <c r="G27" s="65">
        <v>4588.43</v>
      </c>
      <c r="H27" s="65">
        <v>0</v>
      </c>
      <c r="I27" s="65">
        <v>0</v>
      </c>
      <c r="J27" s="65">
        <v>0</v>
      </c>
    </row>
    <row r="28" spans="1:10" x14ac:dyDescent="0.25">
      <c r="A28" s="184" t="s">
        <v>101</v>
      </c>
      <c r="B28" s="185"/>
      <c r="C28" s="186"/>
      <c r="D28" s="119"/>
      <c r="E28" s="119" t="s">
        <v>119</v>
      </c>
      <c r="F28" s="120"/>
      <c r="G28" s="121"/>
      <c r="H28" s="122"/>
      <c r="I28" s="122"/>
      <c r="J28" s="123"/>
    </row>
    <row r="29" spans="1:10" x14ac:dyDescent="0.25">
      <c r="A29" s="91"/>
      <c r="B29" s="89"/>
      <c r="C29" s="90"/>
      <c r="D29" s="90">
        <v>3</v>
      </c>
      <c r="E29" s="90" t="s">
        <v>12</v>
      </c>
      <c r="F29" s="86">
        <f t="shared" ref="F29:J29" si="5">SUM(F30:F32)</f>
        <v>0</v>
      </c>
      <c r="G29" s="86">
        <f t="shared" si="5"/>
        <v>0</v>
      </c>
      <c r="H29" s="86">
        <f t="shared" si="5"/>
        <v>78500</v>
      </c>
      <c r="I29" s="86">
        <f t="shared" si="5"/>
        <v>74000</v>
      </c>
      <c r="J29" s="86">
        <f t="shared" si="5"/>
        <v>74000</v>
      </c>
    </row>
    <row r="30" spans="1:10" x14ac:dyDescent="0.25">
      <c r="A30" s="190"/>
      <c r="B30" s="191"/>
      <c r="C30" s="192"/>
      <c r="D30" s="74">
        <v>31</v>
      </c>
      <c r="E30" s="75" t="s">
        <v>13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</row>
    <row r="31" spans="1:10" x14ac:dyDescent="0.25">
      <c r="A31" s="190"/>
      <c r="B31" s="191"/>
      <c r="C31" s="192"/>
      <c r="D31" s="74">
        <v>32</v>
      </c>
      <c r="E31" s="75" t="s">
        <v>23</v>
      </c>
      <c r="F31" s="65">
        <v>0</v>
      </c>
      <c r="G31" s="65">
        <v>0</v>
      </c>
      <c r="H31" s="65">
        <v>78000</v>
      </c>
      <c r="I31" s="65">
        <v>73500</v>
      </c>
      <c r="J31" s="65">
        <v>73500</v>
      </c>
    </row>
    <row r="32" spans="1:10" x14ac:dyDescent="0.25">
      <c r="A32" s="190"/>
      <c r="B32" s="191"/>
      <c r="C32" s="192"/>
      <c r="D32" s="74">
        <v>34</v>
      </c>
      <c r="E32" s="75" t="s">
        <v>33</v>
      </c>
      <c r="F32" s="65">
        <v>0</v>
      </c>
      <c r="G32" s="65">
        <v>0</v>
      </c>
      <c r="H32" s="65">
        <v>500</v>
      </c>
      <c r="I32" s="65">
        <v>500</v>
      </c>
      <c r="J32" s="65">
        <v>500</v>
      </c>
    </row>
    <row r="33" spans="1:10" ht="25.5" x14ac:dyDescent="0.25">
      <c r="A33" s="187"/>
      <c r="B33" s="188"/>
      <c r="C33" s="189"/>
      <c r="D33" s="90">
        <v>4</v>
      </c>
      <c r="E33" s="90" t="s">
        <v>14</v>
      </c>
      <c r="F33" s="86">
        <f t="shared" ref="F33" si="6">F34</f>
        <v>0</v>
      </c>
      <c r="G33" s="86">
        <f>G34+G35</f>
        <v>0</v>
      </c>
      <c r="H33" s="86">
        <f t="shared" ref="H33:J33" si="7">H34+H35</f>
        <v>46000</v>
      </c>
      <c r="I33" s="86">
        <f t="shared" si="7"/>
        <v>21000</v>
      </c>
      <c r="J33" s="86">
        <f t="shared" si="7"/>
        <v>21000</v>
      </c>
    </row>
    <row r="34" spans="1:10" ht="25.5" x14ac:dyDescent="0.25">
      <c r="A34" s="190"/>
      <c r="B34" s="191"/>
      <c r="C34" s="192"/>
      <c r="D34" s="74">
        <v>42</v>
      </c>
      <c r="E34" s="75" t="s">
        <v>31</v>
      </c>
      <c r="F34" s="65">
        <v>0</v>
      </c>
      <c r="G34" s="65">
        <v>0</v>
      </c>
      <c r="H34" s="65">
        <v>46000</v>
      </c>
      <c r="I34" s="65">
        <v>21000</v>
      </c>
      <c r="J34" s="65">
        <v>21000</v>
      </c>
    </row>
    <row r="35" spans="1:10" ht="25.5" x14ac:dyDescent="0.25">
      <c r="A35" s="181"/>
      <c r="B35" s="182"/>
      <c r="C35" s="183"/>
      <c r="D35" s="126">
        <v>45</v>
      </c>
      <c r="E35" s="75" t="s">
        <v>94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</row>
    <row r="36" spans="1:10" x14ac:dyDescent="0.25">
      <c r="A36" s="184" t="s">
        <v>105</v>
      </c>
      <c r="B36" s="185"/>
      <c r="C36" s="186"/>
      <c r="D36" s="141"/>
      <c r="E36" s="131" t="s">
        <v>118</v>
      </c>
      <c r="F36" s="107"/>
      <c r="G36" s="34"/>
      <c r="H36" s="34"/>
      <c r="I36" s="34"/>
      <c r="J36" s="34"/>
    </row>
    <row r="37" spans="1:10" x14ac:dyDescent="0.25">
      <c r="A37" s="181"/>
      <c r="B37" s="182"/>
      <c r="C37" s="183"/>
      <c r="D37" s="132">
        <v>32</v>
      </c>
      <c r="E37" s="75" t="s">
        <v>23</v>
      </c>
      <c r="F37" s="66">
        <v>0</v>
      </c>
      <c r="G37" s="65">
        <v>0</v>
      </c>
      <c r="H37" s="65">
        <v>13130</v>
      </c>
      <c r="I37" s="65">
        <v>130</v>
      </c>
      <c r="J37" s="65">
        <v>130</v>
      </c>
    </row>
    <row r="38" spans="1:10" x14ac:dyDescent="0.25">
      <c r="A38" s="184" t="s">
        <v>113</v>
      </c>
      <c r="B38" s="185"/>
      <c r="C38" s="186"/>
      <c r="D38" s="135"/>
      <c r="E38" s="135" t="s">
        <v>34</v>
      </c>
      <c r="F38" s="120"/>
      <c r="G38" s="121"/>
      <c r="H38" s="122"/>
      <c r="I38" s="122"/>
      <c r="J38" s="123"/>
    </row>
    <row r="39" spans="1:10" x14ac:dyDescent="0.25">
      <c r="A39" s="187"/>
      <c r="B39" s="188"/>
      <c r="C39" s="189"/>
      <c r="D39" s="140">
        <v>3</v>
      </c>
      <c r="E39" s="140" t="s">
        <v>12</v>
      </c>
      <c r="F39" s="86">
        <f>F40</f>
        <v>2643.92</v>
      </c>
      <c r="G39" s="86">
        <f t="shared" ref="G39:J39" si="8">G40</f>
        <v>0</v>
      </c>
      <c r="H39" s="86">
        <f t="shared" si="8"/>
        <v>0</v>
      </c>
      <c r="I39" s="86">
        <f t="shared" si="8"/>
        <v>0</v>
      </c>
      <c r="J39" s="86">
        <f t="shared" si="8"/>
        <v>0</v>
      </c>
    </row>
    <row r="40" spans="1:10" x14ac:dyDescent="0.25">
      <c r="A40" s="190"/>
      <c r="B40" s="191"/>
      <c r="C40" s="192"/>
      <c r="D40" s="138">
        <v>32</v>
      </c>
      <c r="E40" s="75" t="s">
        <v>23</v>
      </c>
      <c r="F40" s="65">
        <v>2643.92</v>
      </c>
      <c r="G40" s="65">
        <v>0</v>
      </c>
      <c r="H40" s="65">
        <v>0</v>
      </c>
      <c r="I40" s="65">
        <v>0</v>
      </c>
      <c r="J40" s="65">
        <v>0</v>
      </c>
    </row>
    <row r="41" spans="1:10" x14ac:dyDescent="0.25">
      <c r="A41" s="184" t="s">
        <v>103</v>
      </c>
      <c r="B41" s="185"/>
      <c r="C41" s="186"/>
      <c r="D41" s="119"/>
      <c r="E41" s="119" t="s">
        <v>117</v>
      </c>
      <c r="F41" s="120"/>
      <c r="G41" s="121"/>
      <c r="H41" s="122"/>
      <c r="I41" s="122"/>
      <c r="J41" s="123"/>
    </row>
    <row r="42" spans="1:10" x14ac:dyDescent="0.25">
      <c r="A42" s="187"/>
      <c r="B42" s="188"/>
      <c r="C42" s="189"/>
      <c r="D42" s="90">
        <v>3</v>
      </c>
      <c r="E42" s="90" t="s">
        <v>12</v>
      </c>
      <c r="F42" s="86">
        <f>F43</f>
        <v>0</v>
      </c>
      <c r="G42" s="86">
        <f t="shared" ref="G42:J42" si="9">G43</f>
        <v>0</v>
      </c>
      <c r="H42" s="86">
        <f t="shared" si="9"/>
        <v>2500</v>
      </c>
      <c r="I42" s="86">
        <f t="shared" si="9"/>
        <v>0</v>
      </c>
      <c r="J42" s="86">
        <f t="shared" si="9"/>
        <v>0</v>
      </c>
    </row>
    <row r="43" spans="1:10" x14ac:dyDescent="0.25">
      <c r="A43" s="190"/>
      <c r="B43" s="191"/>
      <c r="C43" s="192"/>
      <c r="D43" s="74">
        <v>32</v>
      </c>
      <c r="E43" s="75" t="s">
        <v>23</v>
      </c>
      <c r="F43" s="65">
        <v>0</v>
      </c>
      <c r="G43" s="65">
        <v>0</v>
      </c>
      <c r="H43" s="65">
        <v>2500</v>
      </c>
      <c r="I43" s="65">
        <v>0</v>
      </c>
      <c r="J43" s="65">
        <v>0</v>
      </c>
    </row>
    <row r="44" spans="1:10" s="4" customFormat="1" ht="20.100000000000001" customHeight="1" x14ac:dyDescent="0.25">
      <c r="A44" s="193" t="s">
        <v>41</v>
      </c>
      <c r="B44" s="194"/>
      <c r="C44" s="195"/>
      <c r="D44" s="95">
        <v>1035</v>
      </c>
      <c r="E44" s="133" t="s">
        <v>107</v>
      </c>
      <c r="F44" s="118"/>
      <c r="G44" s="100"/>
      <c r="H44" s="100"/>
      <c r="I44" s="100"/>
      <c r="J44" s="100"/>
    </row>
    <row r="45" spans="1:10" s="4" customFormat="1" ht="29.25" customHeight="1" x14ac:dyDescent="0.25">
      <c r="A45" s="193" t="s">
        <v>42</v>
      </c>
      <c r="B45" s="194"/>
      <c r="C45" s="195"/>
      <c r="D45" s="95" t="s">
        <v>111</v>
      </c>
      <c r="E45" s="96" t="s">
        <v>45</v>
      </c>
      <c r="F45" s="118"/>
      <c r="G45" s="100"/>
      <c r="H45" s="100"/>
      <c r="I45" s="100"/>
      <c r="J45" s="100"/>
    </row>
    <row r="46" spans="1:10" s="4" customFormat="1" ht="15" customHeight="1" x14ac:dyDescent="0.25">
      <c r="A46" s="184" t="s">
        <v>114</v>
      </c>
      <c r="B46" s="185"/>
      <c r="C46" s="186"/>
      <c r="D46" s="124"/>
      <c r="E46" s="135" t="s">
        <v>115</v>
      </c>
      <c r="F46" s="120"/>
      <c r="G46" s="121"/>
      <c r="H46" s="122"/>
      <c r="I46" s="122"/>
      <c r="J46" s="123"/>
    </row>
    <row r="47" spans="1:10" s="4" customFormat="1" ht="15" customHeight="1" x14ac:dyDescent="0.25">
      <c r="A47" s="139"/>
      <c r="B47" s="92"/>
      <c r="C47" s="93"/>
      <c r="D47" s="140">
        <v>3</v>
      </c>
      <c r="E47" s="140" t="s">
        <v>12</v>
      </c>
      <c r="F47" s="86">
        <f t="shared" ref="F47:J47" si="10">F48+F49+F50</f>
        <v>821987.92999999993</v>
      </c>
      <c r="G47" s="86">
        <f t="shared" si="10"/>
        <v>1034588</v>
      </c>
      <c r="H47" s="86">
        <f t="shared" si="10"/>
        <v>0</v>
      </c>
      <c r="I47" s="86">
        <f t="shared" si="10"/>
        <v>0</v>
      </c>
      <c r="J47" s="86">
        <f t="shared" si="10"/>
        <v>0</v>
      </c>
    </row>
    <row r="48" spans="1:10" s="4" customFormat="1" ht="15" customHeight="1" x14ac:dyDescent="0.25">
      <c r="A48" s="190"/>
      <c r="B48" s="191"/>
      <c r="C48" s="192"/>
      <c r="D48" s="138">
        <v>31</v>
      </c>
      <c r="E48" s="75" t="s">
        <v>13</v>
      </c>
      <c r="F48" s="65">
        <v>781140.35</v>
      </c>
      <c r="G48" s="65">
        <v>990600</v>
      </c>
      <c r="H48" s="65">
        <v>0</v>
      </c>
      <c r="I48" s="65">
        <v>0</v>
      </c>
      <c r="J48" s="65">
        <v>0</v>
      </c>
    </row>
    <row r="49" spans="1:10" s="4" customFormat="1" ht="15" customHeight="1" x14ac:dyDescent="0.25">
      <c r="A49" s="190"/>
      <c r="B49" s="191"/>
      <c r="C49" s="192"/>
      <c r="D49" s="138">
        <v>32</v>
      </c>
      <c r="E49" s="75" t="s">
        <v>23</v>
      </c>
      <c r="F49" s="65">
        <v>40847.58</v>
      </c>
      <c r="G49" s="65">
        <v>43988</v>
      </c>
      <c r="H49" s="65">
        <v>0</v>
      </c>
      <c r="I49" s="65">
        <v>0</v>
      </c>
      <c r="J49" s="65">
        <v>0</v>
      </c>
    </row>
    <row r="50" spans="1:10" s="4" customFormat="1" ht="15" customHeight="1" x14ac:dyDescent="0.25">
      <c r="A50" s="181"/>
      <c r="B50" s="182"/>
      <c r="C50" s="183"/>
      <c r="D50" s="138">
        <v>34</v>
      </c>
      <c r="E50" s="75" t="s">
        <v>33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</row>
    <row r="51" spans="1:10" ht="16.5" customHeight="1" x14ac:dyDescent="0.25">
      <c r="A51" s="184" t="s">
        <v>104</v>
      </c>
      <c r="B51" s="185"/>
      <c r="C51" s="186"/>
      <c r="D51" s="124"/>
      <c r="E51" s="119" t="s">
        <v>116</v>
      </c>
      <c r="F51" s="120"/>
      <c r="G51" s="121"/>
      <c r="H51" s="122"/>
      <c r="I51" s="122"/>
      <c r="J51" s="123"/>
    </row>
    <row r="52" spans="1:10" x14ac:dyDescent="0.25">
      <c r="A52" s="91"/>
      <c r="B52" s="92"/>
      <c r="C52" s="93"/>
      <c r="D52" s="90">
        <v>3</v>
      </c>
      <c r="E52" s="90" t="s">
        <v>12</v>
      </c>
      <c r="F52" s="86">
        <f t="shared" ref="F52:J52" si="11">F53+F54+F55</f>
        <v>0</v>
      </c>
      <c r="G52" s="86">
        <f t="shared" si="11"/>
        <v>0</v>
      </c>
      <c r="H52" s="86">
        <f t="shared" si="11"/>
        <v>1159500</v>
      </c>
      <c r="I52" s="86">
        <f t="shared" si="11"/>
        <v>1079400</v>
      </c>
      <c r="J52" s="86">
        <f t="shared" si="11"/>
        <v>1088150</v>
      </c>
    </row>
    <row r="53" spans="1:10" x14ac:dyDescent="0.25">
      <c r="A53" s="190"/>
      <c r="B53" s="191"/>
      <c r="C53" s="192"/>
      <c r="D53" s="74">
        <v>31</v>
      </c>
      <c r="E53" s="75" t="s">
        <v>13</v>
      </c>
      <c r="F53" s="65">
        <v>0</v>
      </c>
      <c r="G53" s="65">
        <v>0</v>
      </c>
      <c r="H53" s="65">
        <v>1115000</v>
      </c>
      <c r="I53" s="65">
        <v>1035000</v>
      </c>
      <c r="J53" s="65">
        <v>1043500</v>
      </c>
    </row>
    <row r="54" spans="1:10" x14ac:dyDescent="0.25">
      <c r="A54" s="190"/>
      <c r="B54" s="191"/>
      <c r="C54" s="192"/>
      <c r="D54" s="74">
        <v>32</v>
      </c>
      <c r="E54" s="75" t="s">
        <v>23</v>
      </c>
      <c r="F54" s="65">
        <v>0</v>
      </c>
      <c r="G54" s="65">
        <v>0</v>
      </c>
      <c r="H54" s="65">
        <v>44500</v>
      </c>
      <c r="I54" s="65">
        <v>44400</v>
      </c>
      <c r="J54" s="65">
        <v>44650</v>
      </c>
    </row>
    <row r="55" spans="1:10" x14ac:dyDescent="0.25">
      <c r="A55" s="181"/>
      <c r="B55" s="182"/>
      <c r="C55" s="183"/>
      <c r="D55" s="138">
        <v>34</v>
      </c>
      <c r="E55" s="75" t="s">
        <v>33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</row>
  </sheetData>
  <mergeCells count="45">
    <mergeCell ref="A10:C10"/>
    <mergeCell ref="A1:J1"/>
    <mergeCell ref="A3:J3"/>
    <mergeCell ref="A5:C5"/>
    <mergeCell ref="A6:C6"/>
    <mergeCell ref="A7:C7"/>
    <mergeCell ref="A8:C8"/>
    <mergeCell ref="A55:C55"/>
    <mergeCell ref="A54:C54"/>
    <mergeCell ref="A12:C12"/>
    <mergeCell ref="A13:C13"/>
    <mergeCell ref="A51:C51"/>
    <mergeCell ref="A21:C21"/>
    <mergeCell ref="A23:C23"/>
    <mergeCell ref="A24:C24"/>
    <mergeCell ref="A25:C25"/>
    <mergeCell ref="A26:C26"/>
    <mergeCell ref="A38:C38"/>
    <mergeCell ref="A40:C40"/>
    <mergeCell ref="A39:C39"/>
    <mergeCell ref="A46:C46"/>
    <mergeCell ref="A33:C33"/>
    <mergeCell ref="A34:C34"/>
    <mergeCell ref="A11:C11"/>
    <mergeCell ref="A44:C44"/>
    <mergeCell ref="A45:C45"/>
    <mergeCell ref="A53:C53"/>
    <mergeCell ref="A17:C17"/>
    <mergeCell ref="A48:C48"/>
    <mergeCell ref="A49:C49"/>
    <mergeCell ref="A50:C50"/>
    <mergeCell ref="A18:C18"/>
    <mergeCell ref="A14:C14"/>
    <mergeCell ref="A16:C16"/>
    <mergeCell ref="A28:C28"/>
    <mergeCell ref="A30:C30"/>
    <mergeCell ref="A20:C20"/>
    <mergeCell ref="A31:C31"/>
    <mergeCell ref="A32:C32"/>
    <mergeCell ref="A37:C37"/>
    <mergeCell ref="A41:C41"/>
    <mergeCell ref="A42:C42"/>
    <mergeCell ref="A43:C43"/>
    <mergeCell ref="A35:C35"/>
    <mergeCell ref="A36:C36"/>
  </mergeCells>
  <pageMargins left="0.7" right="0.7" top="0.75" bottom="0.75" header="0.3" footer="0.3"/>
  <pageSetup paperSize="9" scale="62" fitToHeight="0" orientation="landscape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 POSEBNI DIO</vt:lpstr>
      <vt:lpstr>' Račun prihoda i rashoda'!Podrucje_ispisa</vt:lpstr>
      <vt:lpstr>'Rashodi prema funkcijskoj kl'!Podrucje_ispisa</vt:lpstr>
      <vt:lpstr>SAŽETAK!Podrucje_ispisa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Tajnica</cp:lastModifiedBy>
  <cp:lastPrinted>2024-11-21T09:11:45Z</cp:lastPrinted>
  <dcterms:created xsi:type="dcterms:W3CDTF">2022-08-12T12:51:27Z</dcterms:created>
  <dcterms:modified xsi:type="dcterms:W3CDTF">2024-11-26T12:22:30Z</dcterms:modified>
</cp:coreProperties>
</file>