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jnica\Desktop\"/>
    </mc:Choice>
  </mc:AlternateContent>
  <bookViews>
    <workbookView xWindow="0" yWindow="0" windowWidth="28800" windowHeight="11835" tabRatio="735"/>
  </bookViews>
  <sheets>
    <sheet name="SAŽETAK" sheetId="9" r:id="rId1"/>
    <sheet name=" Račun prihoda i rashoda" sheetId="10" r:id="rId2"/>
    <sheet name="Prihodi i rashodi po izvorima" sheetId="15" r:id="rId3"/>
    <sheet name="Rashodi prema funkcijskoj kl" sheetId="11" r:id="rId4"/>
    <sheet name="Račun financiranja" sheetId="12" r:id="rId5"/>
    <sheet name="Račun financiranja po izvorima" sheetId="17" r:id="rId6"/>
    <sheet name=" POSEBNI DIO" sheetId="14" r:id="rId7"/>
  </sheets>
  <definedNames>
    <definedName name="_xlnm.Print_Area" localSheetId="1">' Račun prihoda i rashoda'!$A$1:$G$34</definedName>
    <definedName name="_xlnm.Print_Area" localSheetId="3">'Rashodi prema funkcijskoj kl'!$A$1:$E$20</definedName>
    <definedName name="_xlnm.Print_Area" localSheetId="0">SAŽETAK!$A$1:$J$44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4" l="1"/>
  <c r="I38" i="14"/>
  <c r="I35" i="14"/>
  <c r="I34" i="14"/>
  <c r="I30" i="14"/>
  <c r="I26" i="14"/>
  <c r="I21" i="14"/>
  <c r="I19" i="14"/>
  <c r="I18" i="14"/>
  <c r="I17" i="14"/>
  <c r="I12" i="14"/>
  <c r="I11" i="14"/>
  <c r="G46" i="14"/>
  <c r="G44" i="14"/>
  <c r="G41" i="14"/>
  <c r="G39" i="14"/>
  <c r="G38" i="14"/>
  <c r="G37" i="14"/>
  <c r="G35" i="14"/>
  <c r="G34" i="14"/>
  <c r="G33" i="14"/>
  <c r="G30" i="14"/>
  <c r="G27" i="14"/>
  <c r="G26" i="14"/>
  <c r="G21" i="14"/>
  <c r="G19" i="14"/>
  <c r="G18" i="14"/>
  <c r="G17" i="14"/>
  <c r="G12" i="14"/>
  <c r="G11" i="14"/>
  <c r="F45" i="14"/>
  <c r="F43" i="14"/>
  <c r="F40" i="14"/>
  <c r="F36" i="14"/>
  <c r="F32" i="14"/>
  <c r="F29" i="14"/>
  <c r="F25" i="14"/>
  <c r="F16" i="14"/>
  <c r="F10" i="14"/>
  <c r="C12" i="17"/>
  <c r="C9" i="17"/>
  <c r="E14" i="12"/>
  <c r="E13" i="12"/>
  <c r="E11" i="12"/>
  <c r="E10" i="12"/>
  <c r="E13" i="11"/>
  <c r="C14" i="11"/>
  <c r="C13" i="11"/>
  <c r="B12" i="11"/>
  <c r="B11" i="11"/>
  <c r="E39" i="15"/>
  <c r="E37" i="15"/>
  <c r="E35" i="15"/>
  <c r="E33" i="15"/>
  <c r="E24" i="15"/>
  <c r="E23" i="15"/>
  <c r="E19" i="15"/>
  <c r="E17" i="15"/>
  <c r="E15" i="15"/>
  <c r="E13" i="15"/>
  <c r="C41" i="15"/>
  <c r="C39" i="15"/>
  <c r="C37" i="15"/>
  <c r="C35" i="15"/>
  <c r="C33" i="15"/>
  <c r="C24" i="15"/>
  <c r="C23" i="15"/>
  <c r="C21" i="15"/>
  <c r="C19" i="15"/>
  <c r="C17" i="15"/>
  <c r="C15" i="15"/>
  <c r="C13" i="15"/>
  <c r="B40" i="15"/>
  <c r="B38" i="15"/>
  <c r="B36" i="15"/>
  <c r="B34" i="15"/>
  <c r="B32" i="15"/>
  <c r="B22" i="15"/>
  <c r="B20" i="15"/>
  <c r="B18" i="15"/>
  <c r="B16" i="15"/>
  <c r="B14" i="15"/>
  <c r="B12" i="15"/>
  <c r="G34" i="10"/>
  <c r="G33" i="10"/>
  <c r="G30" i="10"/>
  <c r="G29" i="10"/>
  <c r="G28" i="10"/>
  <c r="E34" i="10"/>
  <c r="E33" i="10"/>
  <c r="E32" i="10"/>
  <c r="E30" i="10"/>
  <c r="E29" i="10"/>
  <c r="E28" i="10"/>
  <c r="D31" i="10"/>
  <c r="D27" i="10"/>
  <c r="G20" i="10"/>
  <c r="G17" i="10"/>
  <c r="G15" i="10"/>
  <c r="G14" i="10"/>
  <c r="G13" i="10"/>
  <c r="E20" i="10"/>
  <c r="E18" i="10"/>
  <c r="E17" i="10"/>
  <c r="E16" i="10"/>
  <c r="E15" i="10"/>
  <c r="E14" i="10"/>
  <c r="E13" i="10"/>
  <c r="D19" i="10"/>
  <c r="D12" i="10"/>
  <c r="D11" i="10" s="1"/>
  <c r="G35" i="9"/>
  <c r="G28" i="9"/>
  <c r="G21" i="9"/>
  <c r="G20" i="9"/>
  <c r="I28" i="9"/>
  <c r="I14" i="9"/>
  <c r="I13" i="9"/>
  <c r="I10" i="9"/>
  <c r="D26" i="10" l="1"/>
  <c r="B11" i="15"/>
  <c r="B31" i="15"/>
  <c r="G14" i="9"/>
  <c r="G13" i="9"/>
  <c r="G10" i="9"/>
  <c r="F38" i="9"/>
  <c r="F22" i="9"/>
  <c r="F12" i="9"/>
  <c r="F15" i="9" s="1"/>
  <c r="F9" i="9"/>
  <c r="F23" i="9" l="1"/>
  <c r="F29" i="9" s="1"/>
  <c r="F30" i="9" s="1"/>
  <c r="H32" i="14"/>
  <c r="H36" i="14"/>
  <c r="H40" i="14"/>
  <c r="G40" i="14" s="1"/>
  <c r="H43" i="14"/>
  <c r="G43" i="14" s="1"/>
  <c r="H45" i="14"/>
  <c r="G45" i="14" s="1"/>
  <c r="H29" i="14"/>
  <c r="H25" i="14"/>
  <c r="H16" i="14"/>
  <c r="H10" i="14"/>
  <c r="D11" i="17"/>
  <c r="F9" i="12"/>
  <c r="F12" i="12"/>
  <c r="D12" i="11"/>
  <c r="E12" i="11" s="1"/>
  <c r="D34" i="15"/>
  <c r="D36" i="15"/>
  <c r="D38" i="15"/>
  <c r="D32" i="15"/>
  <c r="D40" i="15"/>
  <c r="C40" i="15" s="1"/>
  <c r="D12" i="15"/>
  <c r="D14" i="15"/>
  <c r="D16" i="15"/>
  <c r="D18" i="15"/>
  <c r="D20" i="15"/>
  <c r="C20" i="15" s="1"/>
  <c r="D22" i="15"/>
  <c r="F27" i="10"/>
  <c r="F31" i="10"/>
  <c r="F12" i="10"/>
  <c r="F19" i="10"/>
  <c r="H38" i="9"/>
  <c r="H22" i="9"/>
  <c r="G22" i="9" s="1"/>
  <c r="H12" i="9"/>
  <c r="I12" i="9" s="1"/>
  <c r="H9" i="9"/>
  <c r="C34" i="15" l="1"/>
  <c r="E34" i="15"/>
  <c r="G19" i="10"/>
  <c r="E19" i="10"/>
  <c r="I10" i="14"/>
  <c r="G10" i="14"/>
  <c r="G16" i="14"/>
  <c r="I16" i="14"/>
  <c r="G25" i="14"/>
  <c r="I25" i="14"/>
  <c r="G29" i="14"/>
  <c r="I29" i="14"/>
  <c r="E16" i="15"/>
  <c r="C16" i="15"/>
  <c r="C12" i="15"/>
  <c r="E12" i="15"/>
  <c r="I36" i="14"/>
  <c r="G36" i="14"/>
  <c r="C32" i="15"/>
  <c r="E32" i="15"/>
  <c r="I32" i="14"/>
  <c r="G32" i="14"/>
  <c r="E36" i="15"/>
  <c r="C36" i="15"/>
  <c r="F11" i="10"/>
  <c r="E12" i="10"/>
  <c r="G12" i="10"/>
  <c r="G31" i="10"/>
  <c r="E31" i="10"/>
  <c r="G27" i="10"/>
  <c r="E27" i="10"/>
  <c r="E22" i="15"/>
  <c r="C22" i="15"/>
  <c r="E18" i="15"/>
  <c r="C18" i="15"/>
  <c r="C14" i="15"/>
  <c r="E14" i="15"/>
  <c r="G9" i="9"/>
  <c r="I9" i="9"/>
  <c r="E38" i="15"/>
  <c r="C38" i="15"/>
  <c r="D10" i="17"/>
  <c r="D11" i="11"/>
  <c r="C12" i="11"/>
  <c r="D31" i="15"/>
  <c r="D11" i="15"/>
  <c r="H15" i="9"/>
  <c r="H23" i="9" s="1"/>
  <c r="G12" i="9"/>
  <c r="F26" i="10"/>
  <c r="G38" i="9"/>
  <c r="C11" i="15" l="1"/>
  <c r="E11" i="15"/>
  <c r="C11" i="11"/>
  <c r="E11" i="11"/>
  <c r="C31" i="15"/>
  <c r="E31" i="15"/>
  <c r="E11" i="10"/>
  <c r="G11" i="10"/>
  <c r="H29" i="9"/>
  <c r="H30" i="9" s="1"/>
  <c r="G23" i="9"/>
  <c r="I23" i="9"/>
  <c r="G26" i="10"/>
  <c r="E26" i="10"/>
  <c r="G15" i="9"/>
  <c r="I15" i="9"/>
  <c r="G29" i="9"/>
  <c r="G30" i="9" s="1"/>
  <c r="B11" i="17"/>
  <c r="E11" i="17"/>
  <c r="E10" i="17" s="1"/>
  <c r="B10" i="17" l="1"/>
  <c r="C10" i="17" s="1"/>
  <c r="C11" i="17"/>
  <c r="D9" i="12"/>
  <c r="E9" i="12" s="1"/>
  <c r="D12" i="12"/>
  <c r="E12" i="12" s="1"/>
  <c r="G12" i="12"/>
  <c r="F20" i="14" l="1"/>
  <c r="G20" i="14" l="1"/>
  <c r="I20" i="14"/>
</calcChain>
</file>

<file path=xl/sharedStrings.xml><?xml version="1.0" encoding="utf-8"?>
<sst xmlns="http://schemas.openxmlformats.org/spreadsheetml/2006/main" count="236" uniqueCount="116">
  <si>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</si>
  <si>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</si>
  <si>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</si>
  <si>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</si>
  <si>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</si>
  <si>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</si>
  <si>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</si>
  <si>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</si>
  <si>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</si>
  <si>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</si>
  <si>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</si>
  <si>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</si>
  <si>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</si>
  <si>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</si>
  <si>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</si>
  <si>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</si>
  <si>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</si>
  <si>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</si>
  <si>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</si>
  <si>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</si>
  <si>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</si>
  <si>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</si>
  <si>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</si>
  <si>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</si>
  <si>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</si>
  <si>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</si>
  <si>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</si>
  <si>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</si>
  <si>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</si>
  <si>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</si>
  <si>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</si>
  <si>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</si>
  <si>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</si>
  <si>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Prihodi za posebne namjene</t>
  </si>
  <si>
    <t>Financijski rashodi</t>
  </si>
  <si>
    <t>Donacije</t>
  </si>
  <si>
    <t>09 Obrazovanje</t>
  </si>
  <si>
    <t>0912 Osnovno obrazovanje</t>
  </si>
  <si>
    <t xml:space="preserve">096 Dodatne usluge u obrazovanju </t>
  </si>
  <si>
    <t>Prihodi od imovine</t>
  </si>
  <si>
    <t>Prihodi od prodaje proizvoda i robe te pruženih usluga i prihodi od donacija</t>
  </si>
  <si>
    <t>Prihodi od upravnih i administrativnih pristojbi,
pristojbi po posebnim propisima i naknada</t>
  </si>
  <si>
    <t>PROGRAM</t>
  </si>
  <si>
    <t>AKTIVNOST</t>
  </si>
  <si>
    <t>Programi školstva</t>
  </si>
  <si>
    <t>Rashodi za nabavu proizvedene dugotrajne im.</t>
  </si>
  <si>
    <t>Materijalni i financijski rashodi</t>
  </si>
  <si>
    <t>Osnovne škole-rashodi za plaće i ostala materijalna prava</t>
  </si>
  <si>
    <t>Vlastiti izvori</t>
  </si>
  <si>
    <t>Rezultat poslovanja</t>
  </si>
  <si>
    <t>Razred/
skupina</t>
  </si>
  <si>
    <t xml:space="preserve">Plan za 2024. </t>
  </si>
  <si>
    <t>EUR</t>
  </si>
  <si>
    <t>Plan za 2024.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</si>
  <si>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</si>
  <si>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</si>
  <si>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</si>
  <si>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</si>
  <si>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</si>
  <si>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</si>
  <si>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</si>
  <si>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</si>
  <si>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</si>
  <si>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</si>
  <si>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</si>
  <si>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</si>
  <si>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</si>
  <si>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PRIHODI POSLOVANJA PREMA IZVORIMA FINANCIRANJA</t>
  </si>
  <si>
    <t>Brojčana oznaka i naziv</t>
  </si>
  <si>
    <t>1 Opći prihodi i primici</t>
  </si>
  <si>
    <t xml:space="preserve">  11 Opći prihodi i primici</t>
  </si>
  <si>
    <t>4 Prihodi za posebne namjene</t>
  </si>
  <si>
    <t xml:space="preserve">  43 Ostali prihodi za posebne namjene</t>
  </si>
  <si>
    <t>5 Pomoći</t>
  </si>
  <si>
    <t xml:space="preserve">  52 Ostale pomoći</t>
  </si>
  <si>
    <t>RASHODI POSLOVANJA PREMA IZVORIMA FINANCIRANJA</t>
  </si>
  <si>
    <t>3 Vlastiti prihodi</t>
  </si>
  <si>
    <t xml:space="preserve">  31 Vlastiti prihodi</t>
  </si>
  <si>
    <t>B. RAČUN FINANCIRANJA PREMA IZVORIMA FINANCIRANJA</t>
  </si>
  <si>
    <t>PRIMICI UKUPNO</t>
  </si>
  <si>
    <t>IZDACI UKUPNO</t>
  </si>
  <si>
    <t>PRIHODI POSLOVANJA PREMA EKONOMSKOJ KLASIFIKACIJI</t>
  </si>
  <si>
    <t>RASHODI POSLOVANJA PREMA EKONOMSKOJ KLASIFIKACIJI</t>
  </si>
  <si>
    <t>Prihodi od prodaje nefinancijske imovine</t>
  </si>
  <si>
    <t>6 Donacije</t>
  </si>
  <si>
    <t xml:space="preserve">  61 Donacije</t>
  </si>
  <si>
    <t>REZULTAT POSLOVANJA</t>
  </si>
  <si>
    <t xml:space="preserve">  43 Ostali prihodi za    posebne namjene</t>
  </si>
  <si>
    <t>B. RAČUN FINANCIRANJA PREMA EKONOMSKOJ KLASIFIKACIJI</t>
  </si>
  <si>
    <t>Izvor financiranja 11</t>
  </si>
  <si>
    <t>Izvor financiranja 52</t>
  </si>
  <si>
    <t>Ostale pomoći</t>
  </si>
  <si>
    <t>Izvor financiranja 31</t>
  </si>
  <si>
    <t>Izvor financiranja 43</t>
  </si>
  <si>
    <t>Izvor financiranja 61</t>
  </si>
  <si>
    <t>Rashodi za dodatna ulaganja na nefinanc. im.</t>
  </si>
  <si>
    <t>Rashodi za dodatna ulaganja na 
nefinancijkoj imovini</t>
  </si>
  <si>
    <t>A102401</t>
  </si>
  <si>
    <t>A103512</t>
  </si>
  <si>
    <t>A103502</t>
  </si>
  <si>
    <t>KLASA: 400-02/24-01/02</t>
  </si>
  <si>
    <t>II. Izmjena FP za 2024.</t>
  </si>
  <si>
    <t>II. izmjena FP za 2024.</t>
  </si>
  <si>
    <t>Rashodi za nabavu neproizvedene dugotraj.im.</t>
  </si>
  <si>
    <t>Rashodi za nabavu neproizvedene dugotrajne imovine</t>
  </si>
  <si>
    <t>Povećanje/smanjenje</t>
  </si>
  <si>
    <t>II. Izmjene FP za 2024.</t>
  </si>
  <si>
    <t>Indeks</t>
  </si>
  <si>
    <t>4 (3/1)</t>
  </si>
  <si>
    <t>URBROJ: 2109-50-24-3</t>
  </si>
  <si>
    <t>PREDSJEDNIK ŠO</t>
  </si>
  <si>
    <t>Vjeran Vidović, prof.</t>
  </si>
  <si>
    <t>Čakovec, 27. 11. 2024.</t>
  </si>
  <si>
    <t xml:space="preserve">II. IZMJENA FINANCIJSKOG PLANA UMJETNIČKE ŠKOLE MIROSLAV MAGDALENIĆ ČAKOVEC
ZA 2024. I PROJEKCIJA ZA 2025. I 2026. GODINU </t>
  </si>
  <si>
    <t>II. IZMJENA FINANCIJSKOG PLANA UMJETNIČKE ŠKOLE MIROSLAV MAGDALENIĆ ČAKOVEC
ZA 2024. I PROJEKCIJA ZA 2025. I 2026. GODINU</t>
  </si>
  <si>
    <t>*Napomena: Ako se usvojeni Prijedlog II. izmjene financijskog plana za 2024. i projekcija za 2025. i 2026. godinu ne mijenja, isti automatizmom postaje II. izmjena financijskog plana za 2024. i projekcija za 2025. i 2026. godinu.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</si>
</sst>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/>
    <xf numFmtId="0" fontId="0" fillId="0" borderId="0" xfId="0" applyFont="1"/>
    <xf numFmtId="0" fontId="6" fillId="0" borderId="0" xfId="0" applyFont="1" applyAlignment="1">
      <alignment vertical="center" wrapText="1"/>
    </xf>
    <xf numFmtId="164" fontId="0" fillId="0" borderId="0" xfId="0" applyNumberFormat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1" xfId="0" quotePrefix="1" applyFont="1" applyBorder="1" applyAlignment="1">
      <alignment horizontal="left" wrapText="1"/>
    </xf>
    <xf numFmtId="0" fontId="7" fillId="0" borderId="2" xfId="0" quotePrefix="1" applyFont="1" applyBorder="1" applyAlignment="1">
      <alignment horizontal="left" wrapText="1"/>
    </xf>
    <xf numFmtId="0" fontId="7" fillId="0" borderId="2" xfId="0" quotePrefix="1" applyFont="1" applyBorder="1" applyAlignment="1">
      <alignment horizontal="center" wrapText="1"/>
    </xf>
    <xf numFmtId="0" fontId="7" fillId="0" borderId="2" xfId="0" quotePrefix="1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quotePrefix="1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/>
    <xf numFmtId="0" fontId="8" fillId="0" borderId="1" xfId="0" quotePrefix="1" applyFont="1" applyBorder="1" applyAlignment="1">
      <alignment horizontal="left" wrapText="1"/>
    </xf>
    <xf numFmtId="0" fontId="8" fillId="0" borderId="2" xfId="0" quotePrefix="1" applyFont="1" applyBorder="1" applyAlignment="1">
      <alignment horizontal="left" wrapText="1"/>
    </xf>
    <xf numFmtId="0" fontId="8" fillId="0" borderId="2" xfId="0" quotePrefix="1" applyFont="1" applyBorder="1" applyAlignment="1">
      <alignment horizontal="center" wrapText="1"/>
    </xf>
    <xf numFmtId="0" fontId="8" fillId="0" borderId="2" xfId="0" quotePrefix="1" applyNumberFormat="1" applyFont="1" applyFill="1" applyBorder="1" applyAlignment="1" applyProtection="1">
      <alignment horizontal="left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2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right" vertical="center"/>
    </xf>
    <xf numFmtId="0" fontId="7" fillId="0" borderId="2" xfId="0" quotePrefix="1" applyFont="1" applyBorder="1" applyAlignment="1">
      <alignment horizontal="left"/>
    </xf>
    <xf numFmtId="0" fontId="7" fillId="2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4" fontId="7" fillId="0" borderId="3" xfId="0" applyNumberFormat="1" applyFont="1" applyBorder="1" applyAlignment="1">
      <alignment horizontal="right" wrapText="1"/>
    </xf>
    <xf numFmtId="4" fontId="19" fillId="3" borderId="3" xfId="0" applyNumberFormat="1" applyFont="1" applyFill="1" applyBorder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quotePrefix="1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1" fillId="0" borderId="0" xfId="0" applyFont="1"/>
    <xf numFmtId="4" fontId="8" fillId="4" borderId="1" xfId="0" quotePrefix="1" applyNumberFormat="1" applyFont="1" applyFill="1" applyBorder="1" applyAlignment="1">
      <alignment horizontal="right"/>
    </xf>
    <xf numFmtId="4" fontId="8" fillId="3" borderId="1" xfId="0" quotePrefix="1" applyNumberFormat="1" applyFont="1" applyFill="1" applyBorder="1" applyAlignment="1">
      <alignment horizontal="right"/>
    </xf>
    <xf numFmtId="4" fontId="8" fillId="4" borderId="3" xfId="0" applyNumberFormat="1" applyFont="1" applyFill="1" applyBorder="1" applyAlignment="1" applyProtection="1">
      <alignment horizontal="right" wrapText="1"/>
    </xf>
    <xf numFmtId="4" fontId="8" fillId="3" borderId="3" xfId="0" quotePrefix="1" applyNumberFormat="1" applyFont="1" applyFill="1" applyBorder="1" applyAlignment="1">
      <alignment horizontal="right"/>
    </xf>
    <xf numFmtId="4" fontId="7" fillId="3" borderId="1" xfId="0" quotePrefix="1" applyNumberFormat="1" applyFont="1" applyFill="1" applyBorder="1" applyAlignment="1">
      <alignment horizontal="right"/>
    </xf>
    <xf numFmtId="4" fontId="7" fillId="3" borderId="3" xfId="0" quotePrefix="1" applyNumberFormat="1" applyFont="1" applyFill="1" applyBorder="1" applyAlignment="1">
      <alignment horizontal="right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0" fontId="9" fillId="0" borderId="3" xfId="0" quotePrefix="1" applyFont="1" applyFill="1" applyBorder="1" applyAlignment="1">
      <alignment horizontal="left" vertical="center"/>
    </xf>
    <xf numFmtId="0" fontId="22" fillId="0" borderId="3" xfId="0" quotePrefix="1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0" fontId="9" fillId="0" borderId="3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right"/>
    </xf>
    <xf numFmtId="0" fontId="18" fillId="0" borderId="4" xfId="0" applyFont="1" applyFill="1" applyBorder="1" applyAlignment="1">
      <alignment horizontal="center"/>
    </xf>
    <xf numFmtId="0" fontId="18" fillId="0" borderId="4" xfId="0" applyFont="1" applyFill="1" applyBorder="1"/>
    <xf numFmtId="4" fontId="18" fillId="0" borderId="3" xfId="0" applyNumberFormat="1" applyFont="1" applyFill="1" applyBorder="1"/>
    <xf numFmtId="0" fontId="8" fillId="0" borderId="3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7" fillId="4" borderId="3" xfId="0" applyNumberFormat="1" applyFont="1" applyFill="1" applyBorder="1" applyAlignment="1" applyProtection="1">
      <alignment horizontal="center" vertical="center" wrapText="1"/>
    </xf>
    <xf numFmtId="0" fontId="7" fillId="4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quotePrefix="1" applyFont="1" applyFill="1" applyBorder="1" applyAlignment="1">
      <alignment horizontal="left" vertical="center"/>
    </xf>
    <xf numFmtId="0" fontId="9" fillId="0" borderId="3" xfId="0" quotePrefix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22" fillId="0" borderId="3" xfId="0" quotePrefix="1" applyFont="1" applyFill="1" applyBorder="1" applyAlignment="1">
      <alignment horizontal="left" vertical="center" wrapText="1"/>
    </xf>
    <xf numFmtId="4" fontId="24" fillId="0" borderId="3" xfId="0" applyNumberFormat="1" applyFont="1" applyFill="1" applyBorder="1" applyAlignment="1">
      <alignment horizontal="right"/>
    </xf>
    <xf numFmtId="4" fontId="7" fillId="4" borderId="3" xfId="0" applyNumberFormat="1" applyFont="1" applyFill="1" applyBorder="1" applyAlignment="1">
      <alignment horizontal="right"/>
    </xf>
    <xf numFmtId="0" fontId="0" fillId="0" borderId="0" xfId="0" applyFill="1"/>
    <xf numFmtId="0" fontId="9" fillId="0" borderId="3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center" wrapText="1" inden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 vertical="center" wrapText="1"/>
    </xf>
    <xf numFmtId="4" fontId="7" fillId="5" borderId="4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right"/>
    </xf>
    <xf numFmtId="0" fontId="7" fillId="5" borderId="3" xfId="0" applyNumberFormat="1" applyFont="1" applyFill="1" applyBorder="1" applyAlignment="1" applyProtection="1">
      <alignment horizontal="left" vertical="center" wrapText="1"/>
    </xf>
    <xf numFmtId="4" fontId="7" fillId="5" borderId="4" xfId="0" applyNumberFormat="1" applyFont="1" applyFill="1" applyBorder="1" applyAlignment="1" applyProtection="1">
      <alignment horizontal="right" vertical="center" wrapText="1"/>
    </xf>
    <xf numFmtId="0" fontId="8" fillId="3" borderId="3" xfId="0" applyNumberFormat="1" applyFont="1" applyFill="1" applyBorder="1" applyAlignment="1" applyProtection="1">
      <alignment vertical="center" wrapText="1"/>
    </xf>
    <xf numFmtId="4" fontId="7" fillId="3" borderId="3" xfId="0" applyNumberFormat="1" applyFont="1" applyFill="1" applyBorder="1" applyAlignment="1" applyProtection="1">
      <alignment horizontal="right" vertical="center" wrapText="1"/>
    </xf>
    <xf numFmtId="0" fontId="8" fillId="3" borderId="3" xfId="0" quotePrefix="1" applyFont="1" applyFill="1" applyBorder="1" applyAlignment="1">
      <alignment horizontal="left" vertical="center"/>
    </xf>
    <xf numFmtId="0" fontId="8" fillId="3" borderId="3" xfId="0" applyNumberFormat="1" applyFont="1" applyFill="1" applyBorder="1" applyAlignment="1" applyProtection="1">
      <alignment horizontal="left" vertical="center" wrapText="1"/>
    </xf>
    <xf numFmtId="4" fontId="7" fillId="3" borderId="4" xfId="0" applyNumberFormat="1" applyFont="1" applyFill="1" applyBorder="1" applyAlignment="1">
      <alignment horizontal="right"/>
    </xf>
    <xf numFmtId="0" fontId="7" fillId="3" borderId="3" xfId="0" applyNumberFormat="1" applyFont="1" applyFill="1" applyBorder="1" applyAlignment="1" applyProtection="1">
      <alignment horizontal="left" vertical="center" wrapText="1"/>
    </xf>
    <xf numFmtId="4" fontId="7" fillId="5" borderId="4" xfId="0" applyNumberFormat="1" applyFont="1" applyFill="1" applyBorder="1" applyAlignment="1">
      <alignment horizontal="right"/>
    </xf>
    <xf numFmtId="0" fontId="23" fillId="3" borderId="3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vertical="center" wrapText="1"/>
    </xf>
    <xf numFmtId="0" fontId="8" fillId="5" borderId="3" xfId="0" applyNumberFormat="1" applyFont="1" applyFill="1" applyBorder="1" applyAlignment="1" applyProtection="1">
      <alignment horizontal="left" vertical="center" wrapText="1"/>
    </xf>
    <xf numFmtId="4" fontId="7" fillId="5" borderId="3" xfId="0" applyNumberFormat="1" applyFont="1" applyFill="1" applyBorder="1" applyAlignment="1">
      <alignment horizontal="right"/>
    </xf>
    <xf numFmtId="0" fontId="18" fillId="5" borderId="4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horizontal="left" vertical="center" wrapText="1" indent="1"/>
    </xf>
    <xf numFmtId="0" fontId="9" fillId="3" borderId="3" xfId="0" quotePrefix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right"/>
    </xf>
    <xf numFmtId="0" fontId="25" fillId="0" borderId="3" xfId="0" applyFont="1" applyBorder="1"/>
    <xf numFmtId="0" fontId="25" fillId="0" borderId="3" xfId="0" applyFont="1" applyBorder="1" applyAlignment="1">
      <alignment horizontal="left"/>
    </xf>
    <xf numFmtId="4" fontId="25" fillId="0" borderId="3" xfId="0" applyNumberFormat="1" applyFont="1" applyBorder="1"/>
    <xf numFmtId="0" fontId="18" fillId="0" borderId="3" xfId="0" applyFont="1" applyBorder="1" applyAlignment="1">
      <alignment wrapText="1"/>
    </xf>
    <xf numFmtId="0" fontId="18" fillId="0" borderId="3" xfId="0" applyFont="1" applyBorder="1"/>
    <xf numFmtId="4" fontId="18" fillId="0" borderId="3" xfId="0" applyNumberFormat="1" applyFont="1" applyBorder="1"/>
    <xf numFmtId="0" fontId="7" fillId="0" borderId="6" xfId="0" applyFont="1" applyFill="1" applyBorder="1" applyAlignment="1">
      <alignment horizontal="left" vertical="center" wrapText="1" indent="1"/>
    </xf>
    <xf numFmtId="0" fontId="18" fillId="0" borderId="6" xfId="0" applyFont="1" applyBorder="1" applyAlignment="1">
      <alignment wrapText="1"/>
    </xf>
    <xf numFmtId="0" fontId="18" fillId="0" borderId="6" xfId="0" applyFont="1" applyBorder="1"/>
    <xf numFmtId="0" fontId="15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7" fillId="0" borderId="1" xfId="0" quotePrefix="1" applyFont="1" applyBorder="1" applyAlignment="1">
      <alignment horizontal="left" wrapText="1"/>
    </xf>
    <xf numFmtId="0" fontId="27" fillId="0" borderId="2" xfId="0" quotePrefix="1" applyFont="1" applyBorder="1" applyAlignment="1">
      <alignment horizontal="left" wrapText="1"/>
    </xf>
    <xf numFmtId="0" fontId="27" fillId="0" borderId="2" xfId="0" quotePrefix="1" applyFont="1" applyBorder="1" applyAlignment="1">
      <alignment horizontal="center" wrapText="1"/>
    </xf>
    <xf numFmtId="0" fontId="27" fillId="0" borderId="2" xfId="0" quotePrefix="1" applyFont="1" applyBorder="1" applyAlignment="1">
      <alignment horizontal="left"/>
    </xf>
    <xf numFmtId="0" fontId="27" fillId="2" borderId="3" xfId="0" applyFont="1" applyFill="1" applyBorder="1" applyAlignment="1">
      <alignment horizontal="center" vertical="center" wrapText="1"/>
    </xf>
    <xf numFmtId="0" fontId="28" fillId="0" borderId="0" xfId="0" applyFont="1"/>
    <xf numFmtId="0" fontId="27" fillId="4" borderId="3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7" fillId="4" borderId="3" xfId="0" applyNumberFormat="1" applyFont="1" applyFill="1" applyBorder="1" applyAlignment="1" applyProtection="1">
      <alignment horizontal="center" vertical="center" wrapText="1"/>
    </xf>
    <xf numFmtId="0" fontId="27" fillId="4" borderId="4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8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1" xfId="0" quotePrefix="1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center" wrapText="1"/>
    </xf>
    <xf numFmtId="0" fontId="8" fillId="3" borderId="1" xfId="0" quotePrefix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wrapText="1"/>
    </xf>
    <xf numFmtId="0" fontId="8" fillId="4" borderId="1" xfId="0" applyNumberFormat="1" applyFont="1" applyFill="1" applyBorder="1" applyAlignment="1" applyProtection="1">
      <alignment horizontal="left" vertical="center" wrapText="1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8" fillId="4" borderId="4" xfId="0" applyNumberFormat="1" applyFont="1" applyFill="1" applyBorder="1" applyAlignment="1" applyProtection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8" fillId="3" borderId="2" xfId="0" quotePrefix="1" applyFont="1" applyFill="1" applyBorder="1" applyAlignment="1">
      <alignment horizontal="left" vertical="center" wrapText="1"/>
    </xf>
    <xf numFmtId="0" fontId="8" fillId="3" borderId="4" xfId="0" quotePrefix="1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6" fillId="3" borderId="2" xfId="0" applyFont="1" applyFill="1" applyBorder="1" applyAlignment="1">
      <alignment horizontal="left" vertical="center" wrapText="1"/>
    </xf>
    <xf numFmtId="0" fontId="26" fillId="3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18" fillId="0" borderId="6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8" fillId="0" borderId="4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4"/>
  <sheetViews>
    <sheetView tabSelected="1" zoomScale="98" zoomScaleNormal="98" workbookViewId="0">
      <selection activeCell="K30" sqref="K30"/>
    </sheetView>
  </sheetViews>
  <sheetFormatPr defaultRowHeight="15" x14ac:dyDescent="0.25"/>
  <cols>
    <col min="5" max="9" width="25.28515625" customWidth="1"/>
  </cols>
  <sheetData>
    <row r="1" spans="1:12" ht="42" customHeight="1" x14ac:dyDescent="0.25">
      <c r="A1" s="145" t="s">
        <v>113</v>
      </c>
      <c r="B1" s="145"/>
      <c r="C1" s="145"/>
      <c r="D1" s="145"/>
      <c r="E1" s="145"/>
      <c r="F1" s="145"/>
      <c r="G1" s="145"/>
      <c r="H1" s="145"/>
      <c r="I1" s="145"/>
      <c r="L1" s="8"/>
    </row>
    <row r="2" spans="1:12" ht="18" customHeigh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12" ht="15.75" x14ac:dyDescent="0.25">
      <c r="A3" s="145" t="s">
        <v>20</v>
      </c>
      <c r="B3" s="145"/>
      <c r="C3" s="145"/>
      <c r="D3" s="145"/>
      <c r="E3" s="145"/>
      <c r="F3" s="145"/>
      <c r="G3" s="145"/>
      <c r="H3" s="145"/>
      <c r="I3" s="146"/>
    </row>
    <row r="4" spans="1:12" ht="18" x14ac:dyDescent="0.25">
      <c r="A4" s="1"/>
      <c r="B4" s="1"/>
      <c r="C4" s="1"/>
      <c r="D4" s="1"/>
      <c r="E4" s="1"/>
      <c r="F4" s="1"/>
      <c r="G4" s="1"/>
      <c r="H4" s="1"/>
      <c r="I4" s="2"/>
    </row>
    <row r="5" spans="1:12" ht="18" customHeight="1" x14ac:dyDescent="0.25">
      <c r="A5" s="145" t="s">
        <v>27</v>
      </c>
      <c r="B5" s="147"/>
      <c r="C5" s="147"/>
      <c r="D5" s="147"/>
      <c r="E5" s="147"/>
      <c r="F5" s="147"/>
      <c r="G5" s="147"/>
      <c r="H5" s="147"/>
      <c r="I5" s="147"/>
    </row>
    <row r="6" spans="1:12" ht="18" x14ac:dyDescent="0.25">
      <c r="A6" s="24"/>
      <c r="B6" s="25"/>
      <c r="C6" s="25"/>
      <c r="D6" s="25"/>
      <c r="E6" s="26"/>
      <c r="F6" s="27"/>
      <c r="G6" s="27"/>
      <c r="H6" s="27"/>
      <c r="I6" s="28" t="s">
        <v>52</v>
      </c>
    </row>
    <row r="7" spans="1:12" x14ac:dyDescent="0.25">
      <c r="A7" s="10"/>
      <c r="B7" s="11"/>
      <c r="C7" s="11"/>
      <c r="D7" s="12"/>
      <c r="E7" s="29"/>
      <c r="F7" s="30" t="s">
        <v>51</v>
      </c>
      <c r="G7" s="30" t="s">
        <v>105</v>
      </c>
      <c r="H7" s="30" t="s">
        <v>106</v>
      </c>
      <c r="I7" s="30" t="s">
        <v>107</v>
      </c>
    </row>
    <row r="8" spans="1:12" s="138" customFormat="1" ht="9.9499999999999993" customHeight="1" x14ac:dyDescent="0.2">
      <c r="A8" s="133"/>
      <c r="B8" s="134"/>
      <c r="C8" s="134"/>
      <c r="D8" s="135"/>
      <c r="E8" s="136"/>
      <c r="F8" s="137">
        <v>1</v>
      </c>
      <c r="G8" s="137">
        <v>2</v>
      </c>
      <c r="H8" s="137">
        <v>3</v>
      </c>
      <c r="I8" s="137" t="s">
        <v>108</v>
      </c>
    </row>
    <row r="9" spans="1:12" x14ac:dyDescent="0.25">
      <c r="A9" s="148" t="s">
        <v>0</v>
      </c>
      <c r="B9" s="149"/>
      <c r="C9" s="149"/>
      <c r="D9" s="149"/>
      <c r="E9" s="150"/>
      <c r="F9" s="31">
        <f t="shared" ref="F9:H9" si="0">F10</f>
        <v>1180235.73</v>
      </c>
      <c r="G9" s="31">
        <f>H9-F9</f>
        <v>-2100</v>
      </c>
      <c r="H9" s="31">
        <f t="shared" si="0"/>
        <v>1178135.73</v>
      </c>
      <c r="I9" s="31">
        <f>(H9/F9)*100</f>
        <v>99.822069443703427</v>
      </c>
    </row>
    <row r="10" spans="1:12" x14ac:dyDescent="0.25">
      <c r="A10" s="143" t="s">
        <v>54</v>
      </c>
      <c r="B10" s="144"/>
      <c r="C10" s="144"/>
      <c r="D10" s="144"/>
      <c r="E10" s="151"/>
      <c r="F10" s="32">
        <v>1180235.73</v>
      </c>
      <c r="G10" s="32">
        <f t="shared" ref="G10:G15" si="1">H10-F10</f>
        <v>-2100</v>
      </c>
      <c r="H10" s="32">
        <v>1178135.73</v>
      </c>
      <c r="I10" s="32">
        <f t="shared" ref="I10:I15" si="2">(H10/F10)*100</f>
        <v>99.822069443703427</v>
      </c>
    </row>
    <row r="11" spans="1:12" x14ac:dyDescent="0.25">
      <c r="A11" s="152" t="s">
        <v>55</v>
      </c>
      <c r="B11" s="151"/>
      <c r="C11" s="151"/>
      <c r="D11" s="151"/>
      <c r="E11" s="151"/>
      <c r="F11" s="32"/>
      <c r="G11" s="32"/>
      <c r="H11" s="32"/>
      <c r="I11" s="32"/>
    </row>
    <row r="12" spans="1:12" x14ac:dyDescent="0.25">
      <c r="A12" s="33" t="s">
        <v>1</v>
      </c>
      <c r="B12" s="34"/>
      <c r="C12" s="34"/>
      <c r="D12" s="34"/>
      <c r="E12" s="34"/>
      <c r="F12" s="31">
        <f t="shared" ref="F12" si="3">F13+F14</f>
        <v>1220643.48</v>
      </c>
      <c r="G12" s="31">
        <f t="shared" si="1"/>
        <v>-2100</v>
      </c>
      <c r="H12" s="31">
        <f t="shared" ref="H12" si="4">H13+H14</f>
        <v>1218543.48</v>
      </c>
      <c r="I12" s="31">
        <f t="shared" si="2"/>
        <v>99.827959593902065</v>
      </c>
    </row>
    <row r="13" spans="1:12" x14ac:dyDescent="0.25">
      <c r="A13" s="153" t="s">
        <v>56</v>
      </c>
      <c r="B13" s="144"/>
      <c r="C13" s="144"/>
      <c r="D13" s="144"/>
      <c r="E13" s="144"/>
      <c r="F13" s="32">
        <v>1166425</v>
      </c>
      <c r="G13" s="32">
        <f t="shared" si="1"/>
        <v>2204.3300000000745</v>
      </c>
      <c r="H13" s="32">
        <v>1168629.33</v>
      </c>
      <c r="I13" s="35">
        <f t="shared" si="2"/>
        <v>100.18898171764152</v>
      </c>
    </row>
    <row r="14" spans="1:12" x14ac:dyDescent="0.25">
      <c r="A14" s="152" t="s">
        <v>57</v>
      </c>
      <c r="B14" s="151"/>
      <c r="C14" s="151"/>
      <c r="D14" s="151"/>
      <c r="E14" s="151"/>
      <c r="F14" s="32">
        <v>54218.48</v>
      </c>
      <c r="G14" s="32">
        <f t="shared" si="1"/>
        <v>-4304.3300000000017</v>
      </c>
      <c r="H14" s="32">
        <v>49914.15</v>
      </c>
      <c r="I14" s="35">
        <f t="shared" si="2"/>
        <v>92.061138563825466</v>
      </c>
    </row>
    <row r="15" spans="1:12" x14ac:dyDescent="0.25">
      <c r="A15" s="154" t="s">
        <v>2</v>
      </c>
      <c r="B15" s="149"/>
      <c r="C15" s="149"/>
      <c r="D15" s="149"/>
      <c r="E15" s="149"/>
      <c r="F15" s="36">
        <f t="shared" ref="F15" si="5">F10-F12</f>
        <v>-40407.75</v>
      </c>
      <c r="G15" s="36">
        <f t="shared" si="1"/>
        <v>0</v>
      </c>
      <c r="H15" s="36">
        <f t="shared" ref="H15" si="6">H10-H12</f>
        <v>-40407.75</v>
      </c>
      <c r="I15" s="36">
        <f t="shared" si="2"/>
        <v>100</v>
      </c>
    </row>
    <row r="16" spans="1:12" ht="18" x14ac:dyDescent="0.25">
      <c r="A16" s="1"/>
      <c r="B16" s="37"/>
      <c r="C16" s="37"/>
      <c r="D16" s="37"/>
      <c r="E16" s="37"/>
      <c r="F16" s="38"/>
      <c r="G16" s="38"/>
      <c r="H16" s="38"/>
      <c r="I16" s="38"/>
    </row>
    <row r="17" spans="1:9" ht="18" customHeight="1" x14ac:dyDescent="0.25">
      <c r="A17" s="145" t="s">
        <v>28</v>
      </c>
      <c r="B17" s="147"/>
      <c r="C17" s="147"/>
      <c r="D17" s="147"/>
      <c r="E17" s="147"/>
      <c r="F17" s="147"/>
      <c r="G17" s="147"/>
      <c r="H17" s="147"/>
      <c r="I17" s="147"/>
    </row>
    <row r="18" spans="1:9" ht="18" x14ac:dyDescent="0.25">
      <c r="A18" s="1"/>
      <c r="B18" s="37"/>
      <c r="C18" s="37"/>
      <c r="D18" s="37"/>
      <c r="E18" s="37"/>
      <c r="F18" s="38"/>
      <c r="G18" s="38"/>
      <c r="H18" s="38"/>
      <c r="I18" s="38"/>
    </row>
    <row r="19" spans="1:9" x14ac:dyDescent="0.25">
      <c r="A19" s="10"/>
      <c r="B19" s="11"/>
      <c r="C19" s="11"/>
      <c r="D19" s="12"/>
      <c r="E19" s="29"/>
      <c r="F19" s="30" t="s">
        <v>51</v>
      </c>
      <c r="G19" s="30" t="s">
        <v>105</v>
      </c>
      <c r="H19" s="30" t="s">
        <v>101</v>
      </c>
      <c r="I19" s="30" t="s">
        <v>107</v>
      </c>
    </row>
    <row r="20" spans="1:9" ht="15.75" customHeight="1" x14ac:dyDescent="0.25">
      <c r="A20" s="143" t="s">
        <v>58</v>
      </c>
      <c r="B20" s="155"/>
      <c r="C20" s="155"/>
      <c r="D20" s="155"/>
      <c r="E20" s="156"/>
      <c r="F20" s="32">
        <v>0</v>
      </c>
      <c r="G20" s="32">
        <f t="shared" ref="G20:G23" si="7">H20-F20</f>
        <v>0</v>
      </c>
      <c r="H20" s="32">
        <v>0</v>
      </c>
      <c r="I20" s="32">
        <v>0</v>
      </c>
    </row>
    <row r="21" spans="1:9" x14ac:dyDescent="0.25">
      <c r="A21" s="143" t="s">
        <v>59</v>
      </c>
      <c r="B21" s="144"/>
      <c r="C21" s="144"/>
      <c r="D21" s="144"/>
      <c r="E21" s="144"/>
      <c r="F21" s="32">
        <v>0</v>
      </c>
      <c r="G21" s="32">
        <f t="shared" si="7"/>
        <v>0</v>
      </c>
      <c r="H21" s="32">
        <v>0</v>
      </c>
      <c r="I21" s="32">
        <v>0</v>
      </c>
    </row>
    <row r="22" spans="1:9" x14ac:dyDescent="0.25">
      <c r="A22" s="154" t="s">
        <v>4</v>
      </c>
      <c r="B22" s="149"/>
      <c r="C22" s="149"/>
      <c r="D22" s="149"/>
      <c r="E22" s="149"/>
      <c r="F22" s="117">
        <f t="shared" ref="F22" si="8">F20-F21</f>
        <v>0</v>
      </c>
      <c r="G22" s="117">
        <f t="shared" si="7"/>
        <v>0</v>
      </c>
      <c r="H22" s="117">
        <f t="shared" ref="H22" si="9">H20-H21</f>
        <v>0</v>
      </c>
      <c r="I22" s="117">
        <v>0</v>
      </c>
    </row>
    <row r="23" spans="1:9" x14ac:dyDescent="0.25">
      <c r="A23" s="154" t="s">
        <v>60</v>
      </c>
      <c r="B23" s="166"/>
      <c r="C23" s="166"/>
      <c r="D23" s="166"/>
      <c r="E23" s="167"/>
      <c r="F23" s="36">
        <f t="shared" ref="F23" si="10">F15+F22</f>
        <v>-40407.75</v>
      </c>
      <c r="G23" s="36">
        <f t="shared" si="7"/>
        <v>0</v>
      </c>
      <c r="H23" s="36">
        <f t="shared" ref="H23" si="11">H15+H22</f>
        <v>-40407.75</v>
      </c>
      <c r="I23" s="36">
        <f t="shared" ref="I23" si="12">(H23/F23)*100</f>
        <v>100</v>
      </c>
    </row>
    <row r="24" spans="1:9" ht="18" x14ac:dyDescent="0.25">
      <c r="A24" s="39"/>
      <c r="B24" s="37"/>
      <c r="C24" s="37"/>
      <c r="D24" s="37"/>
      <c r="E24" s="37"/>
      <c r="F24" s="38"/>
      <c r="G24" s="38"/>
      <c r="H24" s="38"/>
      <c r="I24" s="38"/>
    </row>
    <row r="25" spans="1:9" ht="18" customHeight="1" x14ac:dyDescent="0.25">
      <c r="A25" s="165" t="s">
        <v>61</v>
      </c>
      <c r="B25" s="147"/>
      <c r="C25" s="147"/>
      <c r="D25" s="147"/>
      <c r="E25" s="147"/>
      <c r="F25" s="147"/>
      <c r="G25" s="147"/>
      <c r="H25" s="147"/>
      <c r="I25" s="147"/>
    </row>
    <row r="26" spans="1:9" ht="15.75" x14ac:dyDescent="0.25">
      <c r="A26" s="9"/>
      <c r="B26" s="40"/>
      <c r="C26" s="40"/>
      <c r="D26" s="40"/>
      <c r="E26" s="40"/>
      <c r="F26" s="40"/>
      <c r="G26" s="113"/>
      <c r="H26" s="127"/>
      <c r="I26" s="40"/>
    </row>
    <row r="27" spans="1:9" x14ac:dyDescent="0.25">
      <c r="A27" s="10"/>
      <c r="B27" s="11"/>
      <c r="C27" s="11"/>
      <c r="D27" s="12"/>
      <c r="E27" s="13"/>
      <c r="F27" s="30" t="s">
        <v>51</v>
      </c>
      <c r="G27" s="30" t="s">
        <v>105</v>
      </c>
      <c r="H27" s="30" t="s">
        <v>101</v>
      </c>
      <c r="I27" s="30" t="s">
        <v>107</v>
      </c>
    </row>
    <row r="28" spans="1:9" ht="15" customHeight="1" x14ac:dyDescent="0.25">
      <c r="A28" s="158" t="s">
        <v>62</v>
      </c>
      <c r="B28" s="159"/>
      <c r="C28" s="159"/>
      <c r="D28" s="159"/>
      <c r="E28" s="160"/>
      <c r="F28" s="43">
        <v>40407.75</v>
      </c>
      <c r="G28" s="43">
        <f>H28-F28</f>
        <v>0</v>
      </c>
      <c r="H28" s="43">
        <v>40407.75</v>
      </c>
      <c r="I28" s="45">
        <f t="shared" ref="I28" si="13">(H28/F28)*100</f>
        <v>100</v>
      </c>
    </row>
    <row r="29" spans="1:9" ht="30" customHeight="1" x14ac:dyDescent="0.25">
      <c r="A29" s="163" t="s">
        <v>63</v>
      </c>
      <c r="B29" s="164"/>
      <c r="C29" s="164"/>
      <c r="D29" s="164"/>
      <c r="E29" s="164"/>
      <c r="F29" s="44">
        <f t="shared" ref="F29" si="14">F23+F28</f>
        <v>0</v>
      </c>
      <c r="G29" s="44">
        <f t="shared" ref="G29:H29" si="15">G23+G28</f>
        <v>0</v>
      </c>
      <c r="H29" s="44">
        <f t="shared" si="15"/>
        <v>0</v>
      </c>
      <c r="I29" s="46">
        <v>0</v>
      </c>
    </row>
    <row r="30" spans="1:9" ht="45" customHeight="1" x14ac:dyDescent="0.25">
      <c r="A30" s="168" t="s">
        <v>64</v>
      </c>
      <c r="B30" s="169"/>
      <c r="C30" s="169"/>
      <c r="D30" s="169"/>
      <c r="E30" s="170"/>
      <c r="F30" s="44">
        <f t="shared" ref="F30" si="16">F15+F22+F28-F29</f>
        <v>0</v>
      </c>
      <c r="G30" s="44">
        <f t="shared" ref="G30:H30" si="17">G15+G22+G28-G29</f>
        <v>0</v>
      </c>
      <c r="H30" s="44">
        <f t="shared" si="17"/>
        <v>0</v>
      </c>
      <c r="I30" s="46">
        <v>0</v>
      </c>
    </row>
    <row r="31" spans="1:9" ht="15.75" x14ac:dyDescent="0.25">
      <c r="A31" s="14"/>
      <c r="B31" s="41"/>
      <c r="C31" s="41"/>
      <c r="D31" s="41"/>
      <c r="E31" s="41"/>
      <c r="F31" s="41"/>
      <c r="G31" s="41"/>
      <c r="H31" s="41"/>
      <c r="I31" s="41"/>
    </row>
    <row r="32" spans="1:9" ht="15" customHeight="1" x14ac:dyDescent="0.25">
      <c r="A32" s="171" t="s">
        <v>65</v>
      </c>
      <c r="B32" s="171"/>
      <c r="C32" s="171"/>
      <c r="D32" s="171"/>
      <c r="E32" s="171"/>
      <c r="F32" s="171"/>
      <c r="G32" s="171"/>
      <c r="H32" s="171"/>
      <c r="I32" s="171"/>
    </row>
    <row r="33" spans="1:9" ht="11.25" customHeight="1" x14ac:dyDescent="0.25">
      <c r="A33" s="15"/>
      <c r="B33" s="16"/>
      <c r="C33" s="16"/>
      <c r="D33" s="16"/>
      <c r="E33" s="16"/>
      <c r="F33" s="17"/>
      <c r="G33" s="17"/>
      <c r="H33" s="17"/>
      <c r="I33" s="17"/>
    </row>
    <row r="34" spans="1:9" ht="15" customHeight="1" x14ac:dyDescent="0.25">
      <c r="A34" s="18"/>
      <c r="B34" s="19"/>
      <c r="C34" s="19"/>
      <c r="D34" s="20"/>
      <c r="E34" s="21"/>
      <c r="F34" s="30" t="s">
        <v>51</v>
      </c>
      <c r="G34" s="30" t="s">
        <v>105</v>
      </c>
      <c r="H34" s="30" t="s">
        <v>101</v>
      </c>
      <c r="I34" s="30" t="s">
        <v>107</v>
      </c>
    </row>
    <row r="35" spans="1:9" ht="15" customHeight="1" x14ac:dyDescent="0.25">
      <c r="A35" s="158" t="s">
        <v>62</v>
      </c>
      <c r="B35" s="159"/>
      <c r="C35" s="159"/>
      <c r="D35" s="159"/>
      <c r="E35" s="160"/>
      <c r="F35" s="43">
        <v>0</v>
      </c>
      <c r="G35" s="43">
        <f>H35-F35</f>
        <v>0</v>
      </c>
      <c r="H35" s="43">
        <v>0</v>
      </c>
      <c r="I35" s="45">
        <v>0</v>
      </c>
    </row>
    <row r="36" spans="1:9" ht="30" customHeight="1" x14ac:dyDescent="0.25">
      <c r="A36" s="158" t="s">
        <v>3</v>
      </c>
      <c r="B36" s="159"/>
      <c r="C36" s="159"/>
      <c r="D36" s="159"/>
      <c r="E36" s="160"/>
      <c r="F36" s="43">
        <v>0</v>
      </c>
      <c r="G36" s="43">
        <v>0</v>
      </c>
      <c r="H36" s="43">
        <v>0</v>
      </c>
      <c r="I36" s="45">
        <v>0</v>
      </c>
    </row>
    <row r="37" spans="1:9" ht="15" customHeight="1" x14ac:dyDescent="0.25">
      <c r="A37" s="158" t="s">
        <v>66</v>
      </c>
      <c r="B37" s="161"/>
      <c r="C37" s="161"/>
      <c r="D37" s="161"/>
      <c r="E37" s="162"/>
      <c r="F37" s="43">
        <v>0</v>
      </c>
      <c r="G37" s="43">
        <v>0</v>
      </c>
      <c r="H37" s="43">
        <v>0</v>
      </c>
      <c r="I37" s="45">
        <v>0</v>
      </c>
    </row>
    <row r="38" spans="1:9" ht="15" customHeight="1" x14ac:dyDescent="0.25">
      <c r="A38" s="163" t="s">
        <v>63</v>
      </c>
      <c r="B38" s="164"/>
      <c r="C38" s="164"/>
      <c r="D38" s="164"/>
      <c r="E38" s="164"/>
      <c r="F38" s="47">
        <f t="shared" ref="F38" si="18">F35-F36+F37</f>
        <v>0</v>
      </c>
      <c r="G38" s="47">
        <f t="shared" ref="G38:H38" si="19">G35-G36+G37</f>
        <v>0</v>
      </c>
      <c r="H38" s="47">
        <f t="shared" si="19"/>
        <v>0</v>
      </c>
      <c r="I38" s="48">
        <v>0</v>
      </c>
    </row>
    <row r="39" spans="1:9" x14ac:dyDescent="0.25">
      <c r="A39" s="42"/>
      <c r="B39" s="42"/>
      <c r="C39" s="42"/>
      <c r="D39" s="42"/>
      <c r="E39" s="42"/>
      <c r="F39" s="42"/>
      <c r="G39" s="42"/>
      <c r="H39" s="42"/>
      <c r="I39" s="42"/>
    </row>
    <row r="40" spans="1:9" ht="30" customHeight="1" x14ac:dyDescent="0.25">
      <c r="A40" s="157" t="s">
        <v>115</v>
      </c>
      <c r="B40" s="157"/>
      <c r="C40" s="157"/>
      <c r="D40" s="157"/>
      <c r="E40" s="157"/>
      <c r="F40" s="157"/>
      <c r="G40" s="157"/>
      <c r="H40" s="157"/>
      <c r="I40" s="157"/>
    </row>
    <row r="41" spans="1:9" x14ac:dyDescent="0.25">
      <c r="A41" s="42"/>
      <c r="B41" s="42"/>
      <c r="C41" s="42"/>
      <c r="D41" s="42"/>
      <c r="E41" s="42"/>
      <c r="F41" s="42"/>
      <c r="G41" s="42"/>
      <c r="H41" s="42"/>
      <c r="I41" s="42"/>
    </row>
    <row r="42" spans="1:9" x14ac:dyDescent="0.25">
      <c r="A42" s="42" t="s">
        <v>100</v>
      </c>
      <c r="B42" s="42"/>
      <c r="C42" s="42"/>
      <c r="D42" s="42"/>
      <c r="E42" s="42"/>
      <c r="F42" s="42"/>
      <c r="G42" s="42"/>
      <c r="H42" s="42"/>
      <c r="I42" s="42" t="s">
        <v>110</v>
      </c>
    </row>
    <row r="43" spans="1:9" x14ac:dyDescent="0.25">
      <c r="A43" s="42" t="s">
        <v>109</v>
      </c>
      <c r="B43" s="42"/>
      <c r="C43" s="42"/>
      <c r="D43" s="42"/>
      <c r="E43" s="42"/>
      <c r="F43" s="42"/>
      <c r="G43" s="42"/>
      <c r="H43" s="42"/>
      <c r="I43" s="42" t="s">
        <v>111</v>
      </c>
    </row>
    <row r="44" spans="1:9" x14ac:dyDescent="0.25">
      <c r="A44" s="42" t="s">
        <v>112</v>
      </c>
      <c r="B44" s="42"/>
      <c r="C44" s="42"/>
      <c r="D44" s="42"/>
      <c r="E44" s="42"/>
      <c r="F44" s="42"/>
      <c r="G44" s="42"/>
      <c r="H44" s="42"/>
      <c r="I44" s="42"/>
    </row>
  </sheetData>
  <mergeCells count="24">
    <mergeCell ref="A40:I40"/>
    <mergeCell ref="A36:E36"/>
    <mergeCell ref="A37:E37"/>
    <mergeCell ref="A38:E38"/>
    <mergeCell ref="A22:E22"/>
    <mergeCell ref="A25:I25"/>
    <mergeCell ref="A28:E28"/>
    <mergeCell ref="A23:E23"/>
    <mergeCell ref="A29:E29"/>
    <mergeCell ref="A30:E30"/>
    <mergeCell ref="A32:I32"/>
    <mergeCell ref="A35:E35"/>
    <mergeCell ref="A21:E21"/>
    <mergeCell ref="A1:I1"/>
    <mergeCell ref="A3:I3"/>
    <mergeCell ref="A5:I5"/>
    <mergeCell ref="A9:E9"/>
    <mergeCell ref="A10:E10"/>
    <mergeCell ref="A11:E11"/>
    <mergeCell ref="A13:E13"/>
    <mergeCell ref="A14:E14"/>
    <mergeCell ref="A15:E15"/>
    <mergeCell ref="A17:I17"/>
    <mergeCell ref="A20:E20"/>
  </mergeCells>
  <pageMargins left="0.7" right="0.7" top="0.75" bottom="0.75" header="0.3" footer="0.3"/>
  <pageSetup paperSize="9" scale="6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34"/>
  <sheetViews>
    <sheetView zoomScaleNormal="100" zoomScaleSheetLayoutView="80" workbookViewId="0">
      <selection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39.7109375" customWidth="1"/>
    <col min="4" max="7" width="25.28515625" customWidth="1"/>
  </cols>
  <sheetData>
    <row r="1" spans="1:7" ht="42" customHeight="1" x14ac:dyDescent="0.25">
      <c r="A1" s="145" t="s">
        <v>113</v>
      </c>
      <c r="B1" s="145"/>
      <c r="C1" s="145"/>
      <c r="D1" s="145"/>
      <c r="E1" s="145"/>
      <c r="F1" s="145"/>
      <c r="G1" s="145"/>
    </row>
    <row r="2" spans="1:7" ht="18" customHeight="1" x14ac:dyDescent="0.25">
      <c r="A2" s="22"/>
      <c r="B2" s="22"/>
      <c r="C2" s="22"/>
      <c r="D2" s="22"/>
      <c r="E2" s="114"/>
      <c r="F2" s="128"/>
      <c r="G2" s="22"/>
    </row>
    <row r="3" spans="1:7" ht="15.75" x14ac:dyDescent="0.25">
      <c r="A3" s="145" t="s">
        <v>20</v>
      </c>
      <c r="B3" s="145"/>
      <c r="C3" s="145"/>
      <c r="D3" s="145"/>
      <c r="E3" s="145"/>
      <c r="F3" s="145"/>
      <c r="G3" s="146"/>
    </row>
    <row r="4" spans="1:7" ht="15.75" x14ac:dyDescent="0.25">
      <c r="A4" s="22"/>
      <c r="B4" s="22"/>
      <c r="C4" s="22"/>
      <c r="D4" s="22"/>
      <c r="E4" s="114"/>
      <c r="F4" s="128"/>
      <c r="G4" s="23"/>
    </row>
    <row r="5" spans="1:7" ht="18" customHeight="1" x14ac:dyDescent="0.25">
      <c r="A5" s="145" t="s">
        <v>6</v>
      </c>
      <c r="B5" s="147"/>
      <c r="C5" s="147"/>
      <c r="D5" s="147"/>
      <c r="E5" s="147"/>
      <c r="F5" s="147"/>
      <c r="G5" s="147"/>
    </row>
    <row r="6" spans="1:7" ht="15.75" x14ac:dyDescent="0.25">
      <c r="A6" s="22"/>
      <c r="B6" s="22"/>
      <c r="C6" s="22"/>
      <c r="D6" s="22"/>
      <c r="E6" s="114"/>
      <c r="F6" s="128"/>
      <c r="G6" s="23"/>
    </row>
    <row r="7" spans="1:7" x14ac:dyDescent="0.25">
      <c r="A7" s="145" t="s">
        <v>81</v>
      </c>
      <c r="B7" s="172"/>
      <c r="C7" s="172"/>
      <c r="D7" s="172"/>
      <c r="E7" s="172"/>
      <c r="F7" s="172"/>
      <c r="G7" s="172"/>
    </row>
    <row r="8" spans="1:7" ht="15.75" x14ac:dyDescent="0.25">
      <c r="A8" s="22"/>
      <c r="B8" s="22"/>
      <c r="C8" s="22"/>
      <c r="D8" s="22"/>
      <c r="E8" s="114"/>
      <c r="F8" s="128"/>
      <c r="G8" s="23"/>
    </row>
    <row r="9" spans="1:7" x14ac:dyDescent="0.25">
      <c r="A9" s="49" t="s">
        <v>7</v>
      </c>
      <c r="B9" s="50" t="s">
        <v>8</v>
      </c>
      <c r="C9" s="50" t="s">
        <v>5</v>
      </c>
      <c r="D9" s="49" t="s">
        <v>53</v>
      </c>
      <c r="E9" s="49" t="s">
        <v>105</v>
      </c>
      <c r="F9" s="49" t="s">
        <v>102</v>
      </c>
      <c r="G9" s="49" t="s">
        <v>107</v>
      </c>
    </row>
    <row r="10" spans="1:7" s="138" customFormat="1" ht="9.9499999999999993" customHeight="1" x14ac:dyDescent="0.2">
      <c r="A10" s="139"/>
      <c r="B10" s="140"/>
      <c r="C10" s="140"/>
      <c r="D10" s="140">
        <v>1</v>
      </c>
      <c r="E10" s="140">
        <v>2</v>
      </c>
      <c r="F10" s="140">
        <v>3</v>
      </c>
      <c r="G10" s="140" t="s">
        <v>108</v>
      </c>
    </row>
    <row r="11" spans="1:7" x14ac:dyDescent="0.25">
      <c r="A11" s="85"/>
      <c r="B11" s="86"/>
      <c r="C11" s="87" t="s">
        <v>0</v>
      </c>
      <c r="D11" s="88">
        <f t="shared" ref="D11" si="0">D12+D18</f>
        <v>1180235.73</v>
      </c>
      <c r="E11" s="88">
        <f>F11-D11</f>
        <v>-2100</v>
      </c>
      <c r="F11" s="88">
        <f t="shared" ref="F11" si="1">F12+F18</f>
        <v>1178135.73</v>
      </c>
      <c r="G11" s="88">
        <f>(F11/D11)*100</f>
        <v>99.822069443703427</v>
      </c>
    </row>
    <row r="12" spans="1:7" ht="15.75" customHeight="1" x14ac:dyDescent="0.25">
      <c r="A12" s="89">
        <v>6</v>
      </c>
      <c r="B12" s="89"/>
      <c r="C12" s="89" t="s">
        <v>9</v>
      </c>
      <c r="D12" s="31">
        <f t="shared" ref="D12" si="2">D13+D14+D15+D16+D17</f>
        <v>1180235.73</v>
      </c>
      <c r="E12" s="31">
        <f t="shared" ref="E12:E20" si="3">F12-D12</f>
        <v>-2100</v>
      </c>
      <c r="F12" s="31">
        <f t="shared" ref="F12" si="4">F13+F14+F15+F16+F17</f>
        <v>1178135.73</v>
      </c>
      <c r="G12" s="31">
        <f t="shared" ref="G12:G20" si="5">(F12/D12)*100</f>
        <v>99.822069443703427</v>
      </c>
    </row>
    <row r="13" spans="1:7" ht="25.5" x14ac:dyDescent="0.25">
      <c r="A13" s="70"/>
      <c r="B13" s="56">
        <v>63</v>
      </c>
      <c r="C13" s="56" t="s">
        <v>29</v>
      </c>
      <c r="D13" s="54">
        <v>1036728.73</v>
      </c>
      <c r="E13" s="54">
        <f t="shared" si="3"/>
        <v>-2100</v>
      </c>
      <c r="F13" s="54">
        <v>1034628.73</v>
      </c>
      <c r="G13" s="54">
        <f t="shared" si="5"/>
        <v>99.797439779642261</v>
      </c>
    </row>
    <row r="14" spans="1:7" x14ac:dyDescent="0.25">
      <c r="A14" s="71"/>
      <c r="B14" s="52">
        <v>64</v>
      </c>
      <c r="C14" s="52" t="s">
        <v>39</v>
      </c>
      <c r="D14" s="54">
        <v>60</v>
      </c>
      <c r="E14" s="54">
        <f t="shared" si="3"/>
        <v>0</v>
      </c>
      <c r="F14" s="54">
        <v>60</v>
      </c>
      <c r="G14" s="54">
        <f t="shared" si="5"/>
        <v>100</v>
      </c>
    </row>
    <row r="15" spans="1:7" ht="25.5" customHeight="1" x14ac:dyDescent="0.25">
      <c r="A15" s="71"/>
      <c r="B15" s="52">
        <v>65</v>
      </c>
      <c r="C15" s="72" t="s">
        <v>41</v>
      </c>
      <c r="D15" s="54">
        <v>95000</v>
      </c>
      <c r="E15" s="54">
        <f t="shared" si="3"/>
        <v>0</v>
      </c>
      <c r="F15" s="54">
        <v>95000</v>
      </c>
      <c r="G15" s="54">
        <f t="shared" si="5"/>
        <v>100</v>
      </c>
    </row>
    <row r="16" spans="1:7" ht="25.5" x14ac:dyDescent="0.25">
      <c r="A16" s="71"/>
      <c r="B16" s="52">
        <v>66</v>
      </c>
      <c r="C16" s="72" t="s">
        <v>40</v>
      </c>
      <c r="D16" s="55">
        <v>0</v>
      </c>
      <c r="E16" s="55">
        <f t="shared" si="3"/>
        <v>0</v>
      </c>
      <c r="F16" s="55">
        <v>0</v>
      </c>
      <c r="G16" s="55">
        <v>0</v>
      </c>
    </row>
    <row r="17" spans="1:7" ht="25.5" x14ac:dyDescent="0.25">
      <c r="A17" s="71"/>
      <c r="B17" s="52">
        <v>67</v>
      </c>
      <c r="C17" s="56" t="s">
        <v>30</v>
      </c>
      <c r="D17" s="54">
        <v>48447</v>
      </c>
      <c r="E17" s="54">
        <f t="shared" si="3"/>
        <v>0</v>
      </c>
      <c r="F17" s="54">
        <v>48447</v>
      </c>
      <c r="G17" s="54">
        <f t="shared" si="5"/>
        <v>100</v>
      </c>
    </row>
    <row r="18" spans="1:7" x14ac:dyDescent="0.25">
      <c r="A18" s="96">
        <v>7</v>
      </c>
      <c r="B18" s="112"/>
      <c r="C18" s="89" t="s">
        <v>83</v>
      </c>
      <c r="D18" s="31">
        <v>0</v>
      </c>
      <c r="E18" s="31">
        <f t="shared" si="3"/>
        <v>0</v>
      </c>
      <c r="F18" s="31">
        <v>0</v>
      </c>
      <c r="G18" s="31">
        <v>0</v>
      </c>
    </row>
    <row r="19" spans="1:7" x14ac:dyDescent="0.25">
      <c r="A19" s="89">
        <v>9</v>
      </c>
      <c r="B19" s="89"/>
      <c r="C19" s="89" t="s">
        <v>48</v>
      </c>
      <c r="D19" s="31">
        <f t="shared" ref="D19:F19" si="6">D20</f>
        <v>40407.75</v>
      </c>
      <c r="E19" s="31">
        <f t="shared" si="3"/>
        <v>0</v>
      </c>
      <c r="F19" s="31">
        <f t="shared" si="6"/>
        <v>40407.75</v>
      </c>
      <c r="G19" s="31">
        <f t="shared" si="5"/>
        <v>100</v>
      </c>
    </row>
    <row r="20" spans="1:7" x14ac:dyDescent="0.25">
      <c r="A20" s="70"/>
      <c r="B20" s="56">
        <v>92</v>
      </c>
      <c r="C20" s="56" t="s">
        <v>49</v>
      </c>
      <c r="D20" s="54">
        <v>40407.75</v>
      </c>
      <c r="E20" s="54">
        <f t="shared" si="3"/>
        <v>0</v>
      </c>
      <c r="F20" s="54">
        <v>40407.75</v>
      </c>
      <c r="G20" s="54">
        <f t="shared" si="5"/>
        <v>100</v>
      </c>
    </row>
    <row r="21" spans="1:7" ht="30" customHeight="1" x14ac:dyDescent="0.25">
      <c r="A21" s="42"/>
      <c r="B21" s="42"/>
      <c r="C21" s="42"/>
      <c r="D21" s="42"/>
      <c r="E21" s="42"/>
      <c r="F21" s="42"/>
      <c r="G21" s="42"/>
    </row>
    <row r="22" spans="1:7" ht="15.75" customHeight="1" x14ac:dyDescent="0.25">
      <c r="A22" s="145" t="s">
        <v>82</v>
      </c>
      <c r="B22" s="145"/>
      <c r="C22" s="145"/>
      <c r="D22" s="145"/>
      <c r="E22" s="145"/>
      <c r="F22" s="145"/>
      <c r="G22" s="145"/>
    </row>
    <row r="23" spans="1:7" ht="18" x14ac:dyDescent="0.25">
      <c r="A23" s="1"/>
      <c r="B23" s="1"/>
      <c r="C23" s="1"/>
      <c r="D23" s="1"/>
      <c r="E23" s="1"/>
      <c r="F23" s="1"/>
      <c r="G23" s="2"/>
    </row>
    <row r="24" spans="1:7" x14ac:dyDescent="0.25">
      <c r="A24" s="49" t="s">
        <v>7</v>
      </c>
      <c r="B24" s="50" t="s">
        <v>8</v>
      </c>
      <c r="C24" s="50" t="s">
        <v>11</v>
      </c>
      <c r="D24" s="49" t="s">
        <v>53</v>
      </c>
      <c r="E24" s="49" t="s">
        <v>105</v>
      </c>
      <c r="F24" s="49" t="s">
        <v>102</v>
      </c>
      <c r="G24" s="49" t="s">
        <v>107</v>
      </c>
    </row>
    <row r="25" spans="1:7" s="138" customFormat="1" ht="9.9499999999999993" customHeight="1" x14ac:dyDescent="0.2">
      <c r="A25" s="139"/>
      <c r="B25" s="140"/>
      <c r="C25" s="140"/>
      <c r="D25" s="140">
        <v>1</v>
      </c>
      <c r="E25" s="140">
        <v>2</v>
      </c>
      <c r="F25" s="140">
        <v>3</v>
      </c>
      <c r="G25" s="140" t="s">
        <v>108</v>
      </c>
    </row>
    <row r="26" spans="1:7" x14ac:dyDescent="0.25">
      <c r="A26" s="85"/>
      <c r="B26" s="86"/>
      <c r="C26" s="87" t="s">
        <v>1</v>
      </c>
      <c r="D26" s="88">
        <f t="shared" ref="D26" si="7">D27+D31</f>
        <v>1220643.48</v>
      </c>
      <c r="E26" s="88">
        <f>F26-D26</f>
        <v>-2100</v>
      </c>
      <c r="F26" s="88">
        <f t="shared" ref="F26" si="8">F27+F31</f>
        <v>1218543.48</v>
      </c>
      <c r="G26" s="88">
        <f>(F26/D26)*100</f>
        <v>99.827959593902065</v>
      </c>
    </row>
    <row r="27" spans="1:7" ht="15.75" customHeight="1" x14ac:dyDescent="0.25">
      <c r="A27" s="89">
        <v>3</v>
      </c>
      <c r="B27" s="89"/>
      <c r="C27" s="89" t="s">
        <v>12</v>
      </c>
      <c r="D27" s="109">
        <f t="shared" ref="D27" si="9">D28+D29+D30</f>
        <v>1166425</v>
      </c>
      <c r="E27" s="109">
        <f t="shared" ref="E27:E34" si="10">F27-D27</f>
        <v>2204.3300000000745</v>
      </c>
      <c r="F27" s="109">
        <f t="shared" ref="F27" si="11">F28+F29+F30</f>
        <v>1168629.33</v>
      </c>
      <c r="G27" s="109">
        <f t="shared" ref="G27:G34" si="12">(F27/D27)*100</f>
        <v>100.18898171764152</v>
      </c>
    </row>
    <row r="28" spans="1:7" ht="15.75" customHeight="1" x14ac:dyDescent="0.25">
      <c r="A28" s="56"/>
      <c r="B28" s="56">
        <v>31</v>
      </c>
      <c r="C28" s="56" t="s">
        <v>13</v>
      </c>
      <c r="D28" s="55">
        <v>990600</v>
      </c>
      <c r="E28" s="55">
        <f t="shared" si="10"/>
        <v>0</v>
      </c>
      <c r="F28" s="55">
        <v>990600</v>
      </c>
      <c r="G28" s="55">
        <f t="shared" si="12"/>
        <v>100</v>
      </c>
    </row>
    <row r="29" spans="1:7" x14ac:dyDescent="0.25">
      <c r="A29" s="52"/>
      <c r="B29" s="52">
        <v>32</v>
      </c>
      <c r="C29" s="52" t="s">
        <v>23</v>
      </c>
      <c r="D29" s="55">
        <v>173665</v>
      </c>
      <c r="E29" s="55">
        <f t="shared" si="10"/>
        <v>2400</v>
      </c>
      <c r="F29" s="55">
        <v>176065</v>
      </c>
      <c r="G29" s="55">
        <f t="shared" si="12"/>
        <v>101.38197103619038</v>
      </c>
    </row>
    <row r="30" spans="1:7" x14ac:dyDescent="0.25">
      <c r="A30" s="52"/>
      <c r="B30" s="52">
        <v>34</v>
      </c>
      <c r="C30" s="52" t="s">
        <v>34</v>
      </c>
      <c r="D30" s="54">
        <v>2160</v>
      </c>
      <c r="E30" s="54">
        <f t="shared" si="10"/>
        <v>-195.67000000000007</v>
      </c>
      <c r="F30" s="54">
        <v>1964.33</v>
      </c>
      <c r="G30" s="54">
        <f t="shared" si="12"/>
        <v>90.941203703703692</v>
      </c>
    </row>
    <row r="31" spans="1:7" x14ac:dyDescent="0.25">
      <c r="A31" s="103">
        <v>4</v>
      </c>
      <c r="B31" s="103"/>
      <c r="C31" s="104" t="s">
        <v>14</v>
      </c>
      <c r="D31" s="109">
        <f t="shared" ref="D31" si="13">D32+D33+D34</f>
        <v>54218.48</v>
      </c>
      <c r="E31" s="109">
        <f t="shared" si="10"/>
        <v>-4304.3300000000017</v>
      </c>
      <c r="F31" s="109">
        <f t="shared" ref="F31" si="14">F32+F33+F34</f>
        <v>49914.15</v>
      </c>
      <c r="G31" s="109">
        <f t="shared" si="12"/>
        <v>92.061138563825466</v>
      </c>
    </row>
    <row r="32" spans="1:7" s="78" customFormat="1" ht="15" customHeight="1" x14ac:dyDescent="0.25">
      <c r="A32" s="74"/>
      <c r="B32" s="74">
        <v>41</v>
      </c>
      <c r="C32" s="79" t="s">
        <v>103</v>
      </c>
      <c r="D32" s="54">
        <v>0</v>
      </c>
      <c r="E32" s="54">
        <f t="shared" si="10"/>
        <v>3906.25</v>
      </c>
      <c r="F32" s="54">
        <v>3906.25</v>
      </c>
      <c r="G32" s="54">
        <v>0</v>
      </c>
    </row>
    <row r="33" spans="1:7" x14ac:dyDescent="0.25">
      <c r="A33" s="73"/>
      <c r="B33" s="74">
        <v>42</v>
      </c>
      <c r="C33" s="52" t="s">
        <v>45</v>
      </c>
      <c r="D33" s="54">
        <v>49630.05</v>
      </c>
      <c r="E33" s="54">
        <f t="shared" si="10"/>
        <v>-8210.5800000000017</v>
      </c>
      <c r="F33" s="54">
        <v>41419.47</v>
      </c>
      <c r="G33" s="54">
        <f t="shared" si="12"/>
        <v>83.456434156322629</v>
      </c>
    </row>
    <row r="34" spans="1:7" x14ac:dyDescent="0.25">
      <c r="A34" s="118"/>
      <c r="B34" s="119">
        <v>45</v>
      </c>
      <c r="C34" s="118" t="s">
        <v>95</v>
      </c>
      <c r="D34" s="120">
        <v>4588.43</v>
      </c>
      <c r="E34" s="120">
        <f t="shared" si="10"/>
        <v>0</v>
      </c>
      <c r="F34" s="120">
        <v>4588.43</v>
      </c>
      <c r="G34" s="120">
        <f t="shared" si="12"/>
        <v>100</v>
      </c>
    </row>
  </sheetData>
  <mergeCells count="5">
    <mergeCell ref="A1:G1"/>
    <mergeCell ref="A3:G3"/>
    <mergeCell ref="A5:G5"/>
    <mergeCell ref="A7:G7"/>
    <mergeCell ref="A22:G22"/>
  </mergeCells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41"/>
  <sheetViews>
    <sheetView zoomScaleNormal="100" workbookViewId="0">
      <selection activeCell="A2" sqref="A2"/>
    </sheetView>
  </sheetViews>
  <sheetFormatPr defaultRowHeight="15" x14ac:dyDescent="0.25"/>
  <cols>
    <col min="1" max="5" width="25.28515625" customWidth="1"/>
  </cols>
  <sheetData>
    <row r="1" spans="1:7" ht="42" customHeight="1" x14ac:dyDescent="0.25">
      <c r="A1" s="145" t="s">
        <v>113</v>
      </c>
      <c r="B1" s="145"/>
      <c r="C1" s="145"/>
      <c r="D1" s="145"/>
      <c r="E1" s="145"/>
      <c r="F1" s="3"/>
      <c r="G1" s="3"/>
    </row>
    <row r="2" spans="1:7" ht="18" x14ac:dyDescent="0.25">
      <c r="A2" s="64"/>
      <c r="B2" s="64"/>
      <c r="C2" s="64"/>
      <c r="D2" s="64"/>
      <c r="E2" s="64"/>
    </row>
    <row r="3" spans="1:7" ht="15.75" x14ac:dyDescent="0.25">
      <c r="A3" s="165" t="s">
        <v>20</v>
      </c>
      <c r="B3" s="165"/>
      <c r="C3" s="165"/>
      <c r="D3" s="165"/>
      <c r="E3" s="165"/>
    </row>
    <row r="4" spans="1:7" ht="18" x14ac:dyDescent="0.25">
      <c r="B4" s="64"/>
      <c r="C4" s="64"/>
      <c r="D4" s="64"/>
      <c r="E4" s="65"/>
    </row>
    <row r="5" spans="1:7" ht="15.75" x14ac:dyDescent="0.25">
      <c r="A5" s="165" t="s">
        <v>6</v>
      </c>
      <c r="B5" s="165"/>
      <c r="C5" s="165"/>
      <c r="D5" s="165"/>
      <c r="E5" s="165"/>
    </row>
    <row r="6" spans="1:7" ht="18" x14ac:dyDescent="0.25">
      <c r="A6" s="64"/>
      <c r="B6" s="64"/>
      <c r="C6" s="64"/>
      <c r="D6" s="64"/>
      <c r="E6" s="65"/>
    </row>
    <row r="7" spans="1:7" ht="15.75" x14ac:dyDescent="0.25">
      <c r="A7" s="165" t="s">
        <v>67</v>
      </c>
      <c r="B7" s="165"/>
      <c r="C7" s="165"/>
      <c r="D7" s="165"/>
      <c r="E7" s="165"/>
    </row>
    <row r="8" spans="1:7" ht="18" x14ac:dyDescent="0.25">
      <c r="A8" s="64"/>
      <c r="B8" s="64"/>
      <c r="C8" s="64"/>
      <c r="D8" s="64"/>
      <c r="E8" s="65"/>
    </row>
    <row r="9" spans="1:7" x14ac:dyDescent="0.25">
      <c r="A9" s="66" t="s">
        <v>68</v>
      </c>
      <c r="B9" s="66" t="s">
        <v>53</v>
      </c>
      <c r="C9" s="49" t="s">
        <v>105</v>
      </c>
      <c r="D9" s="49" t="s">
        <v>102</v>
      </c>
      <c r="E9" s="66" t="s">
        <v>107</v>
      </c>
    </row>
    <row r="10" spans="1:7" s="138" customFormat="1" ht="9.9499999999999993" customHeight="1" x14ac:dyDescent="0.2">
      <c r="A10" s="141"/>
      <c r="B10" s="142">
        <v>1</v>
      </c>
      <c r="C10" s="140">
        <v>2</v>
      </c>
      <c r="D10" s="140">
        <v>3</v>
      </c>
      <c r="E10" s="142" t="s">
        <v>108</v>
      </c>
    </row>
    <row r="11" spans="1:7" x14ac:dyDescent="0.25">
      <c r="A11" s="92" t="s">
        <v>0</v>
      </c>
      <c r="B11" s="93">
        <f t="shared" ref="B11" si="0">B12+B14+B16+B18+B20</f>
        <v>1180235.73</v>
      </c>
      <c r="C11" s="93">
        <f>D11-B11</f>
        <v>-2100</v>
      </c>
      <c r="D11" s="93">
        <f t="shared" ref="D11" si="1">D12+D14+D16+D18+D20</f>
        <v>1178135.73</v>
      </c>
      <c r="E11" s="93">
        <f>(D11/B11)*100</f>
        <v>99.822069443703427</v>
      </c>
    </row>
    <row r="12" spans="1:7" x14ac:dyDescent="0.25">
      <c r="A12" s="94" t="s">
        <v>69</v>
      </c>
      <c r="B12" s="95">
        <f t="shared" ref="B12:D12" si="2">B13</f>
        <v>48577</v>
      </c>
      <c r="C12" s="95">
        <f t="shared" ref="C12:C24" si="3">D12-B12</f>
        <v>1900</v>
      </c>
      <c r="D12" s="95">
        <f t="shared" si="2"/>
        <v>50477</v>
      </c>
      <c r="E12" s="95">
        <f t="shared" ref="E12:E24" si="4">(D12/B12)*100</f>
        <v>103.91131605492312</v>
      </c>
    </row>
    <row r="13" spans="1:7" x14ac:dyDescent="0.25">
      <c r="A13" s="53" t="s">
        <v>70</v>
      </c>
      <c r="B13" s="54">
        <v>48577</v>
      </c>
      <c r="C13" s="54">
        <f t="shared" si="3"/>
        <v>1900</v>
      </c>
      <c r="D13" s="54">
        <v>50477</v>
      </c>
      <c r="E13" s="54">
        <f t="shared" si="4"/>
        <v>103.91131605492312</v>
      </c>
    </row>
    <row r="14" spans="1:7" x14ac:dyDescent="0.25">
      <c r="A14" s="96" t="s">
        <v>76</v>
      </c>
      <c r="B14" s="31">
        <f t="shared" ref="B14:D14" si="5">B15</f>
        <v>60</v>
      </c>
      <c r="C14" s="31">
        <f t="shared" si="3"/>
        <v>0</v>
      </c>
      <c r="D14" s="31">
        <f t="shared" si="5"/>
        <v>60</v>
      </c>
      <c r="E14" s="31">
        <f t="shared" si="4"/>
        <v>100</v>
      </c>
    </row>
    <row r="15" spans="1:7" x14ac:dyDescent="0.25">
      <c r="A15" s="53" t="s">
        <v>77</v>
      </c>
      <c r="B15" s="54">
        <v>60</v>
      </c>
      <c r="C15" s="54">
        <f t="shared" si="3"/>
        <v>0</v>
      </c>
      <c r="D15" s="54">
        <v>60</v>
      </c>
      <c r="E15" s="54">
        <f t="shared" si="4"/>
        <v>100</v>
      </c>
    </row>
    <row r="16" spans="1:7" ht="25.5" x14ac:dyDescent="0.25">
      <c r="A16" s="97" t="s">
        <v>71</v>
      </c>
      <c r="B16" s="98">
        <f t="shared" ref="B16:D16" si="6">B17</f>
        <v>95000</v>
      </c>
      <c r="C16" s="98">
        <f t="shared" si="3"/>
        <v>0</v>
      </c>
      <c r="D16" s="98">
        <f t="shared" si="6"/>
        <v>95000</v>
      </c>
      <c r="E16" s="98">
        <f t="shared" si="4"/>
        <v>100</v>
      </c>
    </row>
    <row r="17" spans="1:5" ht="25.5" x14ac:dyDescent="0.25">
      <c r="A17" s="75" t="s">
        <v>87</v>
      </c>
      <c r="B17" s="54">
        <v>95000</v>
      </c>
      <c r="C17" s="54">
        <f t="shared" si="3"/>
        <v>0</v>
      </c>
      <c r="D17" s="54">
        <v>95000</v>
      </c>
      <c r="E17" s="54">
        <f t="shared" si="4"/>
        <v>100</v>
      </c>
    </row>
    <row r="18" spans="1:5" x14ac:dyDescent="0.25">
      <c r="A18" s="99" t="s">
        <v>73</v>
      </c>
      <c r="B18" s="98">
        <f t="shared" ref="B18:D18" si="7">B19</f>
        <v>1036598.73</v>
      </c>
      <c r="C18" s="98">
        <f t="shared" si="3"/>
        <v>-4000</v>
      </c>
      <c r="D18" s="98">
        <f t="shared" si="7"/>
        <v>1032598.73</v>
      </c>
      <c r="E18" s="98">
        <f t="shared" si="4"/>
        <v>99.614122621971575</v>
      </c>
    </row>
    <row r="19" spans="1:5" x14ac:dyDescent="0.25">
      <c r="A19" s="53" t="s">
        <v>74</v>
      </c>
      <c r="B19" s="54">
        <v>1036598.73</v>
      </c>
      <c r="C19" s="54">
        <f t="shared" si="3"/>
        <v>-4000</v>
      </c>
      <c r="D19" s="54">
        <v>1032598.73</v>
      </c>
      <c r="E19" s="54">
        <f t="shared" si="4"/>
        <v>99.614122621971575</v>
      </c>
    </row>
    <row r="20" spans="1:5" x14ac:dyDescent="0.25">
      <c r="A20" s="99" t="s">
        <v>84</v>
      </c>
      <c r="B20" s="98">
        <f t="shared" ref="B20:D20" si="8">B21</f>
        <v>0</v>
      </c>
      <c r="C20" s="98">
        <f t="shared" si="3"/>
        <v>0</v>
      </c>
      <c r="D20" s="98">
        <f t="shared" si="8"/>
        <v>0</v>
      </c>
      <c r="E20" s="98">
        <v>0</v>
      </c>
    </row>
    <row r="21" spans="1:5" x14ac:dyDescent="0.25">
      <c r="A21" s="53" t="s">
        <v>85</v>
      </c>
      <c r="B21" s="54">
        <v>0</v>
      </c>
      <c r="C21" s="54">
        <f t="shared" si="3"/>
        <v>0</v>
      </c>
      <c r="D21" s="54">
        <v>0</v>
      </c>
      <c r="E21" s="54">
        <v>0</v>
      </c>
    </row>
    <row r="22" spans="1:5" x14ac:dyDescent="0.25">
      <c r="A22" s="92" t="s">
        <v>86</v>
      </c>
      <c r="B22" s="100">
        <f t="shared" ref="B22" si="9">B23+B24</f>
        <v>40407.75</v>
      </c>
      <c r="C22" s="100">
        <f t="shared" si="3"/>
        <v>0</v>
      </c>
      <c r="D22" s="100">
        <f t="shared" ref="D22" si="10">D23+D24</f>
        <v>40407.75</v>
      </c>
      <c r="E22" s="100">
        <f t="shared" si="4"/>
        <v>100</v>
      </c>
    </row>
    <row r="23" spans="1:5" ht="25.5" x14ac:dyDescent="0.25">
      <c r="A23" s="75" t="s">
        <v>72</v>
      </c>
      <c r="B23" s="55">
        <v>42418.48</v>
      </c>
      <c r="C23" s="55">
        <f t="shared" si="3"/>
        <v>0</v>
      </c>
      <c r="D23" s="55">
        <v>42418.48</v>
      </c>
      <c r="E23" s="55">
        <f t="shared" si="4"/>
        <v>100</v>
      </c>
    </row>
    <row r="24" spans="1:5" x14ac:dyDescent="0.25">
      <c r="A24" s="53" t="s">
        <v>74</v>
      </c>
      <c r="B24" s="76">
        <v>-2010.73</v>
      </c>
      <c r="C24" s="76">
        <f t="shared" si="3"/>
        <v>0</v>
      </c>
      <c r="D24" s="76">
        <v>-2010.73</v>
      </c>
      <c r="E24" s="54">
        <f t="shared" si="4"/>
        <v>100</v>
      </c>
    </row>
    <row r="27" spans="1:5" ht="15.75" x14ac:dyDescent="0.25">
      <c r="A27" s="165" t="s">
        <v>75</v>
      </c>
      <c r="B27" s="165"/>
      <c r="C27" s="165"/>
      <c r="D27" s="165"/>
      <c r="E27" s="165"/>
    </row>
    <row r="28" spans="1:5" ht="18" x14ac:dyDescent="0.25">
      <c r="A28" s="64"/>
      <c r="B28" s="64"/>
      <c r="C28" s="64"/>
      <c r="D28" s="64"/>
      <c r="E28" s="65"/>
    </row>
    <row r="29" spans="1:5" x14ac:dyDescent="0.25">
      <c r="A29" s="66" t="s">
        <v>68</v>
      </c>
      <c r="B29" s="66" t="s">
        <v>53</v>
      </c>
      <c r="C29" s="49" t="s">
        <v>105</v>
      </c>
      <c r="D29" s="49" t="s">
        <v>102</v>
      </c>
      <c r="E29" s="66" t="s">
        <v>107</v>
      </c>
    </row>
    <row r="30" spans="1:5" ht="9.9499999999999993" customHeight="1" x14ac:dyDescent="0.25">
      <c r="A30" s="141"/>
      <c r="B30" s="142">
        <v>1</v>
      </c>
      <c r="C30" s="140">
        <v>2</v>
      </c>
      <c r="D30" s="140">
        <v>3</v>
      </c>
      <c r="E30" s="142" t="s">
        <v>108</v>
      </c>
    </row>
    <row r="31" spans="1:5" x14ac:dyDescent="0.25">
      <c r="A31" s="92" t="s">
        <v>1</v>
      </c>
      <c r="B31" s="93">
        <f t="shared" ref="B31" si="11">B32+B34+B36+B38+B40</f>
        <v>1220643.48</v>
      </c>
      <c r="C31" s="93">
        <f>D31-B31</f>
        <v>-2100</v>
      </c>
      <c r="D31" s="93">
        <f t="shared" ref="D31" si="12">D32+D34+D36+D38+D40</f>
        <v>1218543.48</v>
      </c>
      <c r="E31" s="93">
        <f t="shared" ref="E31:E39" si="13">(D31/B31)*100</f>
        <v>99.827959593902065</v>
      </c>
    </row>
    <row r="32" spans="1:5" x14ac:dyDescent="0.25">
      <c r="A32" s="94" t="s">
        <v>69</v>
      </c>
      <c r="B32" s="95">
        <f t="shared" ref="B32:D32" si="14">B33</f>
        <v>48577</v>
      </c>
      <c r="C32" s="95">
        <f t="shared" ref="C32:C41" si="15">D32-B32</f>
        <v>1900</v>
      </c>
      <c r="D32" s="95">
        <f t="shared" si="14"/>
        <v>50477</v>
      </c>
      <c r="E32" s="95">
        <f t="shared" si="13"/>
        <v>103.91131605492312</v>
      </c>
    </row>
    <row r="33" spans="1:5" x14ac:dyDescent="0.25">
      <c r="A33" s="53" t="s">
        <v>70</v>
      </c>
      <c r="B33" s="54">
        <v>48577</v>
      </c>
      <c r="C33" s="54">
        <f t="shared" si="15"/>
        <v>1900</v>
      </c>
      <c r="D33" s="54">
        <v>50477</v>
      </c>
      <c r="E33" s="54">
        <f t="shared" si="13"/>
        <v>103.91131605492312</v>
      </c>
    </row>
    <row r="34" spans="1:5" x14ac:dyDescent="0.25">
      <c r="A34" s="96" t="s">
        <v>76</v>
      </c>
      <c r="B34" s="31">
        <f t="shared" ref="B34:D34" si="16">B35</f>
        <v>60</v>
      </c>
      <c r="C34" s="31">
        <f t="shared" si="15"/>
        <v>0</v>
      </c>
      <c r="D34" s="31">
        <f t="shared" si="16"/>
        <v>60</v>
      </c>
      <c r="E34" s="31">
        <f t="shared" si="13"/>
        <v>100</v>
      </c>
    </row>
    <row r="35" spans="1:5" x14ac:dyDescent="0.25">
      <c r="A35" s="53" t="s">
        <v>77</v>
      </c>
      <c r="B35" s="54">
        <v>60</v>
      </c>
      <c r="C35" s="54">
        <f t="shared" si="15"/>
        <v>0</v>
      </c>
      <c r="D35" s="54">
        <v>60</v>
      </c>
      <c r="E35" s="54">
        <f t="shared" si="13"/>
        <v>100</v>
      </c>
    </row>
    <row r="36" spans="1:5" ht="25.5" x14ac:dyDescent="0.25">
      <c r="A36" s="97" t="s">
        <v>71</v>
      </c>
      <c r="B36" s="98">
        <f t="shared" ref="B36:D36" si="17">B37</f>
        <v>137418.48000000001</v>
      </c>
      <c r="C36" s="98">
        <f t="shared" si="15"/>
        <v>0</v>
      </c>
      <c r="D36" s="98">
        <f t="shared" si="17"/>
        <v>137418.48000000001</v>
      </c>
      <c r="E36" s="98">
        <f t="shared" si="13"/>
        <v>100</v>
      </c>
    </row>
    <row r="37" spans="1:5" ht="25.5" x14ac:dyDescent="0.25">
      <c r="A37" s="75" t="s">
        <v>72</v>
      </c>
      <c r="B37" s="54">
        <v>137418.48000000001</v>
      </c>
      <c r="C37" s="54">
        <f t="shared" si="15"/>
        <v>0</v>
      </c>
      <c r="D37" s="54">
        <v>137418.48000000001</v>
      </c>
      <c r="E37" s="54">
        <f t="shared" si="13"/>
        <v>100</v>
      </c>
    </row>
    <row r="38" spans="1:5" x14ac:dyDescent="0.25">
      <c r="A38" s="99" t="s">
        <v>73</v>
      </c>
      <c r="B38" s="98">
        <f t="shared" ref="B38:D38" si="18">B39</f>
        <v>1034588</v>
      </c>
      <c r="C38" s="98">
        <f t="shared" si="15"/>
        <v>-4000</v>
      </c>
      <c r="D38" s="98">
        <f t="shared" si="18"/>
        <v>1030588</v>
      </c>
      <c r="E38" s="98">
        <f t="shared" si="13"/>
        <v>99.613372666220755</v>
      </c>
    </row>
    <row r="39" spans="1:5" x14ac:dyDescent="0.25">
      <c r="A39" s="53" t="s">
        <v>74</v>
      </c>
      <c r="B39" s="54">
        <v>1034588</v>
      </c>
      <c r="C39" s="54">
        <f t="shared" si="15"/>
        <v>-4000</v>
      </c>
      <c r="D39" s="54">
        <v>1030588</v>
      </c>
      <c r="E39" s="54">
        <f t="shared" si="13"/>
        <v>99.613372666220755</v>
      </c>
    </row>
    <row r="40" spans="1:5" x14ac:dyDescent="0.25">
      <c r="A40" s="99" t="s">
        <v>84</v>
      </c>
      <c r="B40" s="98">
        <f t="shared" ref="B40:D40" si="19">B41</f>
        <v>0</v>
      </c>
      <c r="C40" s="98">
        <f t="shared" si="15"/>
        <v>0</v>
      </c>
      <c r="D40" s="98">
        <f t="shared" si="19"/>
        <v>0</v>
      </c>
      <c r="E40" s="98">
        <v>0</v>
      </c>
    </row>
    <row r="41" spans="1:5" x14ac:dyDescent="0.25">
      <c r="A41" s="53" t="s">
        <v>85</v>
      </c>
      <c r="B41" s="54">
        <v>0</v>
      </c>
      <c r="C41" s="54">
        <f t="shared" si="15"/>
        <v>0</v>
      </c>
      <c r="D41" s="54">
        <v>0</v>
      </c>
      <c r="E41" s="54">
        <v>0</v>
      </c>
    </row>
  </sheetData>
  <mergeCells count="5">
    <mergeCell ref="A1:E1"/>
    <mergeCell ref="A3:E3"/>
    <mergeCell ref="A5:E5"/>
    <mergeCell ref="A7:E7"/>
    <mergeCell ref="A27:E27"/>
  </mergeCells>
  <pageMargins left="0.70866141732283472" right="0.70866141732283472" top="0.74803149606299213" bottom="0.74803149606299213" header="0.31496062992125984" footer="0.31496062992125984"/>
  <pageSetup paperSize="9" scale="71" orientation="landscape" verticalDpi="0" r:id="rId1"/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7"/>
  <sheetViews>
    <sheetView zoomScaleNormal="100" workbookViewId="0">
      <selection activeCell="A2" sqref="A2"/>
    </sheetView>
  </sheetViews>
  <sheetFormatPr defaultRowHeight="15" x14ac:dyDescent="0.25"/>
  <cols>
    <col min="1" max="1" width="37.7109375" customWidth="1"/>
    <col min="2" max="5" width="25.28515625" customWidth="1"/>
  </cols>
  <sheetData>
    <row r="1" spans="1:9" ht="42" customHeight="1" x14ac:dyDescent="0.25">
      <c r="A1" s="145" t="s">
        <v>114</v>
      </c>
      <c r="B1" s="145"/>
      <c r="C1" s="145"/>
      <c r="D1" s="145"/>
      <c r="E1" s="145"/>
      <c r="F1" s="7"/>
      <c r="G1" s="7"/>
      <c r="H1" s="7"/>
      <c r="I1" s="7"/>
    </row>
    <row r="2" spans="1:9" ht="18" customHeight="1" x14ac:dyDescent="0.25">
      <c r="A2" s="1"/>
      <c r="B2" s="1"/>
      <c r="C2" s="1"/>
      <c r="D2" s="1"/>
      <c r="E2" s="1"/>
      <c r="F2" s="6"/>
      <c r="G2" s="6"/>
      <c r="H2" s="6"/>
      <c r="I2" s="6"/>
    </row>
    <row r="3" spans="1:9" ht="15.75" x14ac:dyDescent="0.25">
      <c r="A3" s="145" t="s">
        <v>20</v>
      </c>
      <c r="B3" s="145"/>
      <c r="C3" s="145"/>
      <c r="D3" s="145"/>
      <c r="E3" s="146"/>
      <c r="F3" s="6"/>
      <c r="G3" s="6"/>
      <c r="H3" s="6"/>
      <c r="I3" s="6"/>
    </row>
    <row r="4" spans="1:9" ht="18" x14ac:dyDescent="0.25">
      <c r="A4" s="1"/>
      <c r="B4" s="1"/>
      <c r="C4" s="1"/>
      <c r="D4" s="1"/>
      <c r="E4" s="2"/>
      <c r="F4" s="6"/>
      <c r="G4" s="6"/>
      <c r="H4" s="6"/>
      <c r="I4" s="6"/>
    </row>
    <row r="5" spans="1:9" ht="18" customHeight="1" x14ac:dyDescent="0.25">
      <c r="A5" s="145" t="s">
        <v>6</v>
      </c>
      <c r="B5" s="147"/>
      <c r="C5" s="147"/>
      <c r="D5" s="147"/>
      <c r="E5" s="147"/>
      <c r="F5" s="6"/>
      <c r="G5" s="6"/>
      <c r="H5" s="6"/>
      <c r="I5" s="6"/>
    </row>
    <row r="6" spans="1:9" ht="18" x14ac:dyDescent="0.25">
      <c r="A6" s="1"/>
      <c r="B6" s="1"/>
      <c r="C6" s="1"/>
      <c r="D6" s="1"/>
      <c r="E6" s="2"/>
      <c r="F6" s="6"/>
      <c r="G6" s="6"/>
      <c r="H6" s="6"/>
      <c r="I6" s="6"/>
    </row>
    <row r="7" spans="1:9" x14ac:dyDescent="0.25">
      <c r="A7" s="145" t="s">
        <v>15</v>
      </c>
      <c r="B7" s="172"/>
      <c r="C7" s="172"/>
      <c r="D7" s="172"/>
      <c r="E7" s="172"/>
      <c r="F7" s="6"/>
      <c r="G7" s="6"/>
      <c r="H7" s="6"/>
      <c r="I7" s="6"/>
    </row>
    <row r="8" spans="1:9" ht="18" x14ac:dyDescent="0.25">
      <c r="A8" s="1"/>
      <c r="B8" s="1"/>
      <c r="C8" s="1"/>
      <c r="D8" s="1"/>
      <c r="E8" s="2"/>
      <c r="F8" s="6"/>
      <c r="G8" s="6"/>
      <c r="H8" s="6"/>
      <c r="I8" s="6"/>
    </row>
    <row r="9" spans="1:9" x14ac:dyDescent="0.25">
      <c r="A9" s="66" t="s">
        <v>68</v>
      </c>
      <c r="B9" s="49" t="s">
        <v>53</v>
      </c>
      <c r="C9" s="49" t="s">
        <v>105</v>
      </c>
      <c r="D9" s="49" t="s">
        <v>102</v>
      </c>
      <c r="E9" s="49" t="s">
        <v>107</v>
      </c>
    </row>
    <row r="10" spans="1:9" ht="9.9499999999999993" customHeight="1" x14ac:dyDescent="0.25">
      <c r="A10" s="141"/>
      <c r="B10" s="142">
        <v>1</v>
      </c>
      <c r="C10" s="140">
        <v>2</v>
      </c>
      <c r="D10" s="140">
        <v>3</v>
      </c>
      <c r="E10" s="142" t="s">
        <v>108</v>
      </c>
    </row>
    <row r="11" spans="1:9" ht="15.75" customHeight="1" x14ac:dyDescent="0.25">
      <c r="A11" s="90" t="s">
        <v>16</v>
      </c>
      <c r="B11" s="100">
        <f t="shared" ref="B11:D11" si="0">B12</f>
        <v>1220643.48</v>
      </c>
      <c r="C11" s="100">
        <f>D11-B11</f>
        <v>-2100</v>
      </c>
      <c r="D11" s="100">
        <f t="shared" si="0"/>
        <v>1218543.48</v>
      </c>
      <c r="E11" s="100">
        <f>(D11/B11)*100</f>
        <v>99.827959593902065</v>
      </c>
    </row>
    <row r="12" spans="1:9" x14ac:dyDescent="0.25">
      <c r="A12" s="89" t="s">
        <v>36</v>
      </c>
      <c r="B12" s="98">
        <f t="shared" ref="B12:D12" si="1">B13</f>
        <v>1220643.48</v>
      </c>
      <c r="C12" s="98">
        <f t="shared" ref="C12:C14" si="2">D12-B12</f>
        <v>-2100</v>
      </c>
      <c r="D12" s="98">
        <f t="shared" si="1"/>
        <v>1218543.48</v>
      </c>
      <c r="E12" s="98">
        <f t="shared" ref="E12:E13" si="3">(D12/B12)*100</f>
        <v>99.827959593902065</v>
      </c>
    </row>
    <row r="13" spans="1:9" x14ac:dyDescent="0.25">
      <c r="A13" s="56" t="s">
        <v>37</v>
      </c>
      <c r="B13" s="55">
        <v>1220643.48</v>
      </c>
      <c r="C13" s="55">
        <f t="shared" si="2"/>
        <v>-2100</v>
      </c>
      <c r="D13" s="55">
        <v>1218543.48</v>
      </c>
      <c r="E13" s="55">
        <f t="shared" si="3"/>
        <v>99.827959593902065</v>
      </c>
    </row>
    <row r="14" spans="1:9" x14ac:dyDescent="0.25">
      <c r="A14" s="101" t="s">
        <v>38</v>
      </c>
      <c r="B14" s="31">
        <v>0</v>
      </c>
      <c r="C14" s="31">
        <f t="shared" si="2"/>
        <v>0</v>
      </c>
      <c r="D14" s="31">
        <v>0</v>
      </c>
      <c r="E14" s="31">
        <v>0</v>
      </c>
    </row>
    <row r="15" spans="1:9" x14ac:dyDescent="0.25">
      <c r="A15" s="42"/>
      <c r="B15" s="42"/>
      <c r="C15" s="42"/>
      <c r="D15" s="42"/>
      <c r="E15" s="42"/>
    </row>
    <row r="16" spans="1:9" x14ac:dyDescent="0.25">
      <c r="A16" s="42"/>
      <c r="B16" s="42"/>
      <c r="C16" s="42"/>
      <c r="D16" s="42"/>
      <c r="E16" s="42"/>
    </row>
    <row r="17" spans="1:5" x14ac:dyDescent="0.25">
      <c r="A17" s="42"/>
      <c r="B17" s="42"/>
      <c r="C17" s="42"/>
      <c r="D17" s="42"/>
      <c r="E17" s="42"/>
    </row>
  </sheetData>
  <mergeCells count="4">
    <mergeCell ref="A1:E1"/>
    <mergeCell ref="A3:E3"/>
    <mergeCell ref="A5:E5"/>
    <mergeCell ref="A7:E7"/>
  </mergeCells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5"/>
  <sheetViews>
    <sheetView workbookViewId="0">
      <selection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7.42578125" customWidth="1"/>
    <col min="4" max="7" width="25.28515625" customWidth="1"/>
  </cols>
  <sheetData>
    <row r="1" spans="1:8" ht="42" customHeight="1" x14ac:dyDescent="0.25">
      <c r="A1" s="145" t="s">
        <v>114</v>
      </c>
      <c r="B1" s="145"/>
      <c r="C1" s="145"/>
      <c r="D1" s="145"/>
      <c r="E1" s="145"/>
      <c r="F1" s="145"/>
      <c r="G1" s="145"/>
      <c r="H1" s="3"/>
    </row>
    <row r="2" spans="1:8" ht="18" customHeight="1" x14ac:dyDescent="0.25">
      <c r="A2" s="1"/>
      <c r="B2" s="1"/>
      <c r="C2" s="1"/>
      <c r="D2" s="1"/>
      <c r="E2" s="1"/>
      <c r="F2" s="1"/>
      <c r="G2" s="1"/>
    </row>
    <row r="3" spans="1:8" ht="15.75" x14ac:dyDescent="0.25">
      <c r="A3" s="145" t="s">
        <v>20</v>
      </c>
      <c r="B3" s="145"/>
      <c r="C3" s="145"/>
      <c r="D3" s="145"/>
      <c r="E3" s="145"/>
      <c r="F3" s="145"/>
      <c r="G3" s="146"/>
    </row>
    <row r="4" spans="1:8" ht="18" x14ac:dyDescent="0.25">
      <c r="A4" s="1"/>
      <c r="B4" s="1"/>
      <c r="C4" s="1"/>
      <c r="D4" s="1"/>
      <c r="E4" s="1"/>
      <c r="F4" s="1"/>
      <c r="G4" s="2"/>
    </row>
    <row r="5" spans="1:8" ht="18" customHeight="1" x14ac:dyDescent="0.25">
      <c r="A5" s="145" t="s">
        <v>88</v>
      </c>
      <c r="B5" s="147"/>
      <c r="C5" s="147"/>
      <c r="D5" s="147"/>
      <c r="E5" s="147"/>
      <c r="F5" s="147"/>
      <c r="G5" s="147"/>
    </row>
    <row r="6" spans="1:8" ht="18" x14ac:dyDescent="0.25">
      <c r="A6" s="1"/>
      <c r="B6" s="1"/>
      <c r="C6" s="1"/>
      <c r="D6" s="1"/>
      <c r="E6" s="1"/>
      <c r="F6" s="1"/>
      <c r="G6" s="2"/>
    </row>
    <row r="7" spans="1:8" x14ac:dyDescent="0.25">
      <c r="A7" s="49" t="s">
        <v>7</v>
      </c>
      <c r="B7" s="50" t="s">
        <v>8</v>
      </c>
      <c r="C7" s="50" t="s">
        <v>32</v>
      </c>
      <c r="D7" s="49" t="s">
        <v>53</v>
      </c>
      <c r="E7" s="49" t="s">
        <v>105</v>
      </c>
      <c r="F7" s="49" t="s">
        <v>102</v>
      </c>
      <c r="G7" s="49" t="s">
        <v>107</v>
      </c>
    </row>
    <row r="8" spans="1:8" ht="9.9499999999999993" customHeight="1" x14ac:dyDescent="0.25">
      <c r="A8" s="49"/>
      <c r="B8" s="50"/>
      <c r="C8" s="141"/>
      <c r="D8" s="142">
        <v>1</v>
      </c>
      <c r="E8" s="140">
        <v>2</v>
      </c>
      <c r="F8" s="140">
        <v>3</v>
      </c>
      <c r="G8" s="142" t="s">
        <v>108</v>
      </c>
    </row>
    <row r="9" spans="1:8" s="78" customFormat="1" x14ac:dyDescent="0.25">
      <c r="A9" s="85"/>
      <c r="B9" s="86"/>
      <c r="C9" s="87" t="s">
        <v>79</v>
      </c>
      <c r="D9" s="88">
        <f t="shared" ref="D9:F9" si="0">D10</f>
        <v>0</v>
      </c>
      <c r="E9" s="88">
        <f>F9-D9</f>
        <v>0</v>
      </c>
      <c r="F9" s="88">
        <f t="shared" si="0"/>
        <v>0</v>
      </c>
      <c r="G9" s="88">
        <v>0</v>
      </c>
    </row>
    <row r="10" spans="1:8" ht="25.5" x14ac:dyDescent="0.25">
      <c r="A10" s="89">
        <v>8</v>
      </c>
      <c r="B10" s="89"/>
      <c r="C10" s="89" t="s">
        <v>17</v>
      </c>
      <c r="D10" s="31">
        <v>0</v>
      </c>
      <c r="E10" s="31">
        <f t="shared" ref="E10:E14" si="1">F10-D10</f>
        <v>0</v>
      </c>
      <c r="F10" s="31">
        <v>0</v>
      </c>
      <c r="G10" s="31">
        <v>0</v>
      </c>
    </row>
    <row r="11" spans="1:8" x14ac:dyDescent="0.25">
      <c r="A11" s="70"/>
      <c r="B11" s="56">
        <v>84</v>
      </c>
      <c r="C11" s="56" t="s">
        <v>24</v>
      </c>
      <c r="D11" s="54">
        <v>0</v>
      </c>
      <c r="E11" s="54">
        <f t="shared" si="1"/>
        <v>0</v>
      </c>
      <c r="F11" s="54">
        <v>0</v>
      </c>
      <c r="G11" s="54">
        <v>0</v>
      </c>
    </row>
    <row r="12" spans="1:8" x14ac:dyDescent="0.25">
      <c r="A12" s="90"/>
      <c r="B12" s="102"/>
      <c r="C12" s="90" t="s">
        <v>80</v>
      </c>
      <c r="D12" s="100">
        <f t="shared" ref="D12:G12" si="2">D13</f>
        <v>0</v>
      </c>
      <c r="E12" s="100">
        <f t="shared" si="1"/>
        <v>0</v>
      </c>
      <c r="F12" s="100">
        <f t="shared" si="2"/>
        <v>0</v>
      </c>
      <c r="G12" s="100">
        <f t="shared" si="2"/>
        <v>0</v>
      </c>
    </row>
    <row r="13" spans="1:8" ht="25.5" x14ac:dyDescent="0.25">
      <c r="A13" s="103">
        <v>5</v>
      </c>
      <c r="B13" s="103"/>
      <c r="C13" s="104" t="s">
        <v>18</v>
      </c>
      <c r="D13" s="31">
        <v>0</v>
      </c>
      <c r="E13" s="31">
        <f t="shared" si="1"/>
        <v>0</v>
      </c>
      <c r="F13" s="31">
        <v>0</v>
      </c>
      <c r="G13" s="31">
        <v>0</v>
      </c>
    </row>
    <row r="14" spans="1:8" ht="25.5" x14ac:dyDescent="0.25">
      <c r="A14" s="70"/>
      <c r="B14" s="56">
        <v>54</v>
      </c>
      <c r="C14" s="79" t="s">
        <v>25</v>
      </c>
      <c r="D14" s="55">
        <v>0</v>
      </c>
      <c r="E14" s="55">
        <f t="shared" si="1"/>
        <v>0</v>
      </c>
      <c r="F14" s="55">
        <v>0</v>
      </c>
      <c r="G14" s="55">
        <v>0</v>
      </c>
    </row>
    <row r="15" spans="1:8" x14ac:dyDescent="0.25">
      <c r="A15" s="42"/>
      <c r="B15" s="42"/>
      <c r="C15" s="42"/>
      <c r="D15" s="42"/>
      <c r="E15" s="42"/>
      <c r="F15" s="42"/>
      <c r="G15" s="42"/>
    </row>
  </sheetData>
  <mergeCells count="3">
    <mergeCell ref="A1:G1"/>
    <mergeCell ref="A3:G3"/>
    <mergeCell ref="A5:G5"/>
  </mergeCells>
  <pageMargins left="0.7" right="0.7" top="0.75" bottom="0.75" header="0.3" footer="0.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12"/>
  <sheetViews>
    <sheetView zoomScaleNormal="100" workbookViewId="0">
      <selection activeCell="A2" sqref="A2"/>
    </sheetView>
  </sheetViews>
  <sheetFormatPr defaultRowHeight="15" x14ac:dyDescent="0.25"/>
  <cols>
    <col min="1" max="5" width="25.28515625" customWidth="1"/>
  </cols>
  <sheetData>
    <row r="1" spans="1:7" ht="42" customHeight="1" x14ac:dyDescent="0.25">
      <c r="A1" s="145" t="s">
        <v>114</v>
      </c>
      <c r="B1" s="145"/>
      <c r="C1" s="145"/>
      <c r="D1" s="145"/>
      <c r="E1" s="145"/>
      <c r="F1" s="3"/>
      <c r="G1" s="3"/>
    </row>
    <row r="2" spans="1:7" ht="18" x14ac:dyDescent="0.25">
      <c r="A2" s="64"/>
      <c r="B2" s="64"/>
      <c r="C2" s="64"/>
      <c r="D2" s="64"/>
      <c r="E2" s="64"/>
    </row>
    <row r="3" spans="1:7" ht="15.75" x14ac:dyDescent="0.25">
      <c r="A3" s="165" t="s">
        <v>20</v>
      </c>
      <c r="B3" s="165"/>
      <c r="C3" s="165"/>
      <c r="D3" s="165"/>
      <c r="E3" s="165"/>
    </row>
    <row r="4" spans="1:7" ht="18" x14ac:dyDescent="0.25">
      <c r="A4" s="64"/>
      <c r="B4" s="64"/>
      <c r="C4" s="64"/>
      <c r="D4" s="64"/>
      <c r="E4" s="65"/>
    </row>
    <row r="5" spans="1:7" ht="15.75" customHeight="1" x14ac:dyDescent="0.25">
      <c r="A5" s="165" t="s">
        <v>78</v>
      </c>
      <c r="B5" s="165"/>
      <c r="C5" s="165"/>
      <c r="D5" s="165"/>
      <c r="E5" s="165"/>
    </row>
    <row r="6" spans="1:7" ht="18" x14ac:dyDescent="0.25">
      <c r="A6" s="64"/>
      <c r="B6" s="64"/>
      <c r="C6" s="64"/>
      <c r="D6" s="64"/>
      <c r="E6" s="65"/>
    </row>
    <row r="7" spans="1:7" x14ac:dyDescent="0.25">
      <c r="A7" s="67" t="s">
        <v>68</v>
      </c>
      <c r="B7" s="49" t="s">
        <v>53</v>
      </c>
      <c r="C7" s="49" t="s">
        <v>105</v>
      </c>
      <c r="D7" s="49" t="s">
        <v>102</v>
      </c>
      <c r="E7" s="49" t="s">
        <v>107</v>
      </c>
    </row>
    <row r="8" spans="1:7" ht="9.9499999999999993" customHeight="1" x14ac:dyDescent="0.25">
      <c r="A8" s="67"/>
      <c r="B8" s="142">
        <v>1</v>
      </c>
      <c r="C8" s="140">
        <v>2</v>
      </c>
      <c r="D8" s="140">
        <v>3</v>
      </c>
      <c r="E8" s="142" t="s">
        <v>108</v>
      </c>
    </row>
    <row r="9" spans="1:7" x14ac:dyDescent="0.25">
      <c r="A9" s="105" t="s">
        <v>79</v>
      </c>
      <c r="B9" s="106">
        <v>0</v>
      </c>
      <c r="C9" s="106">
        <f>D9-B9</f>
        <v>0</v>
      </c>
      <c r="D9" s="106">
        <v>0</v>
      </c>
      <c r="E9" s="106">
        <v>0</v>
      </c>
    </row>
    <row r="10" spans="1:7" x14ac:dyDescent="0.25">
      <c r="A10" s="105" t="s">
        <v>80</v>
      </c>
      <c r="B10" s="100">
        <f t="shared" ref="B10:E10" si="0">B11</f>
        <v>0</v>
      </c>
      <c r="C10" s="100">
        <f t="shared" ref="C10:C12" si="1">D10-B10</f>
        <v>0</v>
      </c>
      <c r="D10" s="100">
        <f t="shared" si="0"/>
        <v>0</v>
      </c>
      <c r="E10" s="100">
        <f t="shared" si="0"/>
        <v>0</v>
      </c>
    </row>
    <row r="11" spans="1:7" ht="25.5" x14ac:dyDescent="0.25">
      <c r="A11" s="97" t="s">
        <v>71</v>
      </c>
      <c r="B11" s="98">
        <f t="shared" ref="B11:E11" si="2">B12</f>
        <v>0</v>
      </c>
      <c r="C11" s="98">
        <f t="shared" si="1"/>
        <v>0</v>
      </c>
      <c r="D11" s="98">
        <f t="shared" si="2"/>
        <v>0</v>
      </c>
      <c r="E11" s="98">
        <f t="shared" si="2"/>
        <v>0</v>
      </c>
    </row>
    <row r="12" spans="1:7" ht="25.5" x14ac:dyDescent="0.25">
      <c r="A12" s="75" t="s">
        <v>87</v>
      </c>
      <c r="B12" s="51">
        <v>0</v>
      </c>
      <c r="C12" s="51">
        <f t="shared" si="1"/>
        <v>0</v>
      </c>
      <c r="D12" s="51">
        <v>0</v>
      </c>
      <c r="E12" s="51">
        <v>0</v>
      </c>
    </row>
  </sheetData>
  <mergeCells count="3">
    <mergeCell ref="A1:E1"/>
    <mergeCell ref="A3:E3"/>
    <mergeCell ref="A5:E5"/>
  </mergeCells>
  <pageMargins left="0.7" right="0.7" top="0.75" bottom="0.75" header="0.3" footer="0.3"/>
  <pageSetup paperSize="9" fitToWidth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7"/>
  <sheetViews>
    <sheetView topLeftCell="A19" zoomScale="90" zoomScaleNormal="90" workbookViewId="0">
      <selection activeCell="A3" sqref="A3:I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6.28515625" customWidth="1"/>
    <col min="4" max="4" width="13.85546875" customWidth="1"/>
    <col min="5" max="5" width="31.7109375" customWidth="1"/>
    <col min="6" max="9" width="25.28515625" customWidth="1"/>
  </cols>
  <sheetData>
    <row r="1" spans="1:9" ht="42" customHeight="1" x14ac:dyDescent="0.25">
      <c r="A1" s="145" t="s">
        <v>114</v>
      </c>
      <c r="B1" s="145"/>
      <c r="C1" s="145"/>
      <c r="D1" s="145"/>
      <c r="E1" s="145"/>
      <c r="F1" s="145"/>
      <c r="G1" s="145"/>
      <c r="H1" s="145"/>
      <c r="I1" s="145"/>
    </row>
    <row r="2" spans="1:9" ht="18" x14ac:dyDescent="0.25">
      <c r="A2" s="1"/>
      <c r="B2" s="1"/>
      <c r="C2" s="1"/>
      <c r="D2" s="1"/>
      <c r="E2" s="1"/>
      <c r="F2" s="1"/>
      <c r="G2" s="1"/>
      <c r="H2" s="1"/>
      <c r="I2" s="2"/>
    </row>
    <row r="3" spans="1:9" ht="18" customHeight="1" x14ac:dyDescent="0.25">
      <c r="A3" s="145" t="s">
        <v>19</v>
      </c>
      <c r="B3" s="147"/>
      <c r="C3" s="147"/>
      <c r="D3" s="147"/>
      <c r="E3" s="147"/>
      <c r="F3" s="147"/>
      <c r="G3" s="147"/>
      <c r="H3" s="147"/>
      <c r="I3" s="147"/>
    </row>
    <row r="4" spans="1:9" ht="18" x14ac:dyDescent="0.25">
      <c r="A4" s="1"/>
      <c r="B4" s="1"/>
      <c r="C4" s="1"/>
      <c r="D4" s="1"/>
      <c r="E4" s="1"/>
      <c r="F4" s="1"/>
      <c r="G4" s="1"/>
      <c r="H4" s="1"/>
      <c r="I4" s="2"/>
    </row>
    <row r="5" spans="1:9" ht="25.5" x14ac:dyDescent="0.25">
      <c r="A5" s="176" t="s">
        <v>21</v>
      </c>
      <c r="B5" s="177"/>
      <c r="C5" s="178"/>
      <c r="D5" s="57" t="s">
        <v>50</v>
      </c>
      <c r="E5" s="50" t="s">
        <v>22</v>
      </c>
      <c r="F5" s="49" t="s">
        <v>53</v>
      </c>
      <c r="G5" s="49" t="s">
        <v>105</v>
      </c>
      <c r="H5" s="49" t="s">
        <v>102</v>
      </c>
      <c r="I5" s="49" t="s">
        <v>107</v>
      </c>
    </row>
    <row r="6" spans="1:9" ht="9.9499999999999993" customHeight="1" x14ac:dyDescent="0.25">
      <c r="A6" s="130"/>
      <c r="B6" s="131"/>
      <c r="C6" s="132"/>
      <c r="D6" s="57"/>
      <c r="E6" s="50"/>
      <c r="F6" s="142">
        <v>1</v>
      </c>
      <c r="G6" s="140">
        <v>2</v>
      </c>
      <c r="H6" s="140">
        <v>3</v>
      </c>
      <c r="I6" s="142" t="s">
        <v>108</v>
      </c>
    </row>
    <row r="7" spans="1:9" s="4" customFormat="1" ht="20.100000000000001" customHeight="1" x14ac:dyDescent="0.25">
      <c r="A7" s="179" t="s">
        <v>42</v>
      </c>
      <c r="B7" s="180"/>
      <c r="C7" s="181"/>
      <c r="D7" s="107">
        <v>1024</v>
      </c>
      <c r="E7" s="86"/>
      <c r="F7" s="85"/>
      <c r="G7" s="85"/>
      <c r="H7" s="85"/>
      <c r="I7" s="85"/>
    </row>
    <row r="8" spans="1:9" s="4" customFormat="1" ht="19.5" customHeight="1" x14ac:dyDescent="0.25">
      <c r="A8" s="179" t="s">
        <v>43</v>
      </c>
      <c r="B8" s="180"/>
      <c r="C8" s="181"/>
      <c r="D8" s="107" t="s">
        <v>97</v>
      </c>
      <c r="E8" s="86" t="s">
        <v>46</v>
      </c>
      <c r="F8" s="85"/>
      <c r="G8" s="85"/>
      <c r="H8" s="85"/>
      <c r="I8" s="85"/>
    </row>
    <row r="9" spans="1:9" x14ac:dyDescent="0.25">
      <c r="A9" s="182" t="s">
        <v>89</v>
      </c>
      <c r="B9" s="183"/>
      <c r="C9" s="184"/>
      <c r="D9" s="108"/>
      <c r="E9" s="108" t="s">
        <v>10</v>
      </c>
      <c r="F9" s="110"/>
      <c r="G9" s="110"/>
      <c r="H9" s="110"/>
      <c r="I9" s="110"/>
    </row>
    <row r="10" spans="1:9" s="5" customFormat="1" ht="15" customHeight="1" x14ac:dyDescent="0.25">
      <c r="A10" s="82"/>
      <c r="B10" s="80"/>
      <c r="C10" s="81"/>
      <c r="D10" s="81">
        <v>3</v>
      </c>
      <c r="E10" s="81" t="s">
        <v>12</v>
      </c>
      <c r="F10" s="77">
        <f t="shared" ref="F10" si="0">F11+F12</f>
        <v>46455</v>
      </c>
      <c r="G10" s="77">
        <f>H10-F10</f>
        <v>0</v>
      </c>
      <c r="H10" s="77">
        <f t="shared" ref="H10" si="1">H11+H12</f>
        <v>46455</v>
      </c>
      <c r="I10" s="77">
        <f>(H10/F10)*100</f>
        <v>100</v>
      </c>
    </row>
    <row r="11" spans="1:9" x14ac:dyDescent="0.25">
      <c r="A11" s="173"/>
      <c r="B11" s="174"/>
      <c r="C11" s="175"/>
      <c r="D11" s="68">
        <v>32</v>
      </c>
      <c r="E11" s="69" t="s">
        <v>23</v>
      </c>
      <c r="F11" s="58">
        <v>45355</v>
      </c>
      <c r="G11" s="58">
        <f t="shared" ref="G11:G12" si="2">H11-F11</f>
        <v>200</v>
      </c>
      <c r="H11" s="58">
        <v>45555</v>
      </c>
      <c r="I11" s="58">
        <f t="shared" ref="I11:I12" si="3">(H11/F11)*100</f>
        <v>100.44096571491568</v>
      </c>
    </row>
    <row r="12" spans="1:9" x14ac:dyDescent="0.25">
      <c r="A12" s="173"/>
      <c r="B12" s="174"/>
      <c r="C12" s="175"/>
      <c r="D12" s="68">
        <v>34</v>
      </c>
      <c r="E12" s="69" t="s">
        <v>34</v>
      </c>
      <c r="F12" s="58">
        <v>1100</v>
      </c>
      <c r="G12" s="58">
        <f t="shared" si="2"/>
        <v>-200</v>
      </c>
      <c r="H12" s="58">
        <v>900</v>
      </c>
      <c r="I12" s="58">
        <f t="shared" si="3"/>
        <v>81.818181818181827</v>
      </c>
    </row>
    <row r="13" spans="1:9" s="4" customFormat="1" ht="20.100000000000001" customHeight="1" x14ac:dyDescent="0.25">
      <c r="A13" s="179" t="s">
        <v>42</v>
      </c>
      <c r="B13" s="180"/>
      <c r="C13" s="181"/>
      <c r="D13" s="86">
        <v>1035</v>
      </c>
      <c r="E13" s="87"/>
      <c r="F13" s="91"/>
      <c r="G13" s="91"/>
      <c r="H13" s="91"/>
      <c r="I13" s="91"/>
    </row>
    <row r="14" spans="1:9" s="4" customFormat="1" ht="29.25" customHeight="1" x14ac:dyDescent="0.25">
      <c r="A14" s="179" t="s">
        <v>43</v>
      </c>
      <c r="B14" s="180"/>
      <c r="C14" s="181"/>
      <c r="D14" s="86" t="s">
        <v>98</v>
      </c>
      <c r="E14" s="87" t="s">
        <v>47</v>
      </c>
      <c r="F14" s="91"/>
      <c r="G14" s="91"/>
      <c r="H14" s="91"/>
      <c r="I14" s="91"/>
    </row>
    <row r="15" spans="1:9" ht="16.5" customHeight="1" x14ac:dyDescent="0.25">
      <c r="A15" s="182" t="s">
        <v>90</v>
      </c>
      <c r="B15" s="183"/>
      <c r="C15" s="184"/>
      <c r="D15" s="111"/>
      <c r="E15" s="108" t="s">
        <v>91</v>
      </c>
      <c r="F15" s="110"/>
      <c r="G15" s="110"/>
      <c r="H15" s="110"/>
      <c r="I15" s="110"/>
    </row>
    <row r="16" spans="1:9" x14ac:dyDescent="0.25">
      <c r="A16" s="82"/>
      <c r="B16" s="83"/>
      <c r="C16" s="84"/>
      <c r="D16" s="81">
        <v>3</v>
      </c>
      <c r="E16" s="81" t="s">
        <v>12</v>
      </c>
      <c r="F16" s="77">
        <f t="shared" ref="F16" si="4">F17+F18+F19</f>
        <v>1034588</v>
      </c>
      <c r="G16" s="77">
        <f t="shared" ref="G16:G21" si="5">H16-F16</f>
        <v>-4000</v>
      </c>
      <c r="H16" s="77">
        <f t="shared" ref="H16" si="6">H17+H18+H19</f>
        <v>1030588</v>
      </c>
      <c r="I16" s="77">
        <f t="shared" ref="I16:I21" si="7">(H16/F16)*100</f>
        <v>99.613372666220755</v>
      </c>
    </row>
    <row r="17" spans="1:9" x14ac:dyDescent="0.25">
      <c r="A17" s="173"/>
      <c r="B17" s="174"/>
      <c r="C17" s="175"/>
      <c r="D17" s="68">
        <v>31</v>
      </c>
      <c r="E17" s="69" t="s">
        <v>13</v>
      </c>
      <c r="F17" s="58">
        <v>990600</v>
      </c>
      <c r="G17" s="58">
        <f t="shared" si="5"/>
        <v>0</v>
      </c>
      <c r="H17" s="58">
        <v>990600</v>
      </c>
      <c r="I17" s="58">
        <f t="shared" si="7"/>
        <v>100</v>
      </c>
    </row>
    <row r="18" spans="1:9" x14ac:dyDescent="0.25">
      <c r="A18" s="173"/>
      <c r="B18" s="174"/>
      <c r="C18" s="175"/>
      <c r="D18" s="68">
        <v>32</v>
      </c>
      <c r="E18" s="69" t="s">
        <v>23</v>
      </c>
      <c r="F18" s="58">
        <v>43988</v>
      </c>
      <c r="G18" s="58">
        <f t="shared" si="5"/>
        <v>-4000</v>
      </c>
      <c r="H18" s="58">
        <v>39988</v>
      </c>
      <c r="I18" s="58">
        <f t="shared" si="7"/>
        <v>90.906610893880142</v>
      </c>
    </row>
    <row r="19" spans="1:9" x14ac:dyDescent="0.25">
      <c r="A19" s="185"/>
      <c r="B19" s="186"/>
      <c r="C19" s="187"/>
      <c r="D19" s="68">
        <v>34</v>
      </c>
      <c r="E19" s="69" t="s">
        <v>34</v>
      </c>
      <c r="F19" s="59">
        <v>0</v>
      </c>
      <c r="G19" s="59">
        <f t="shared" si="5"/>
        <v>0</v>
      </c>
      <c r="H19" s="59">
        <v>0</v>
      </c>
      <c r="I19" s="59" t="e">
        <f t="shared" si="7"/>
        <v>#DIV/0!</v>
      </c>
    </row>
    <row r="20" spans="1:9" ht="25.5" x14ac:dyDescent="0.25">
      <c r="A20" s="188"/>
      <c r="B20" s="189"/>
      <c r="C20" s="190"/>
      <c r="D20" s="81">
        <v>4</v>
      </c>
      <c r="E20" s="81" t="s">
        <v>14</v>
      </c>
      <c r="F20" s="77">
        <f t="shared" ref="F20" si="8">F21</f>
        <v>0</v>
      </c>
      <c r="G20" s="77">
        <f t="shared" si="5"/>
        <v>0</v>
      </c>
      <c r="H20" s="77"/>
      <c r="I20" s="77" t="e">
        <f t="shared" si="7"/>
        <v>#DIV/0!</v>
      </c>
    </row>
    <row r="21" spans="1:9" ht="25.5" x14ac:dyDescent="0.25">
      <c r="A21" s="173"/>
      <c r="B21" s="174"/>
      <c r="C21" s="175"/>
      <c r="D21" s="68">
        <v>42</v>
      </c>
      <c r="E21" s="69" t="s">
        <v>31</v>
      </c>
      <c r="F21" s="58">
        <v>0</v>
      </c>
      <c r="G21" s="58">
        <f t="shared" si="5"/>
        <v>0</v>
      </c>
      <c r="H21" s="58"/>
      <c r="I21" s="58" t="e">
        <f t="shared" si="7"/>
        <v>#DIV/0!</v>
      </c>
    </row>
    <row r="22" spans="1:9" s="4" customFormat="1" ht="20.100000000000001" customHeight="1" x14ac:dyDescent="0.25">
      <c r="A22" s="179" t="s">
        <v>42</v>
      </c>
      <c r="B22" s="180"/>
      <c r="C22" s="181"/>
      <c r="D22" s="86">
        <v>1035</v>
      </c>
      <c r="E22" s="87"/>
      <c r="F22" s="91"/>
      <c r="G22" s="91"/>
      <c r="H22" s="91"/>
      <c r="I22" s="91"/>
    </row>
    <row r="23" spans="1:9" s="4" customFormat="1" ht="20.100000000000001" customHeight="1" x14ac:dyDescent="0.25">
      <c r="A23" s="179" t="s">
        <v>43</v>
      </c>
      <c r="B23" s="180"/>
      <c r="C23" s="181"/>
      <c r="D23" s="86" t="s">
        <v>99</v>
      </c>
      <c r="E23" s="87" t="s">
        <v>44</v>
      </c>
      <c r="F23" s="91"/>
      <c r="G23" s="91"/>
      <c r="H23" s="91"/>
      <c r="I23" s="91"/>
    </row>
    <row r="24" spans="1:9" ht="15" customHeight="1" x14ac:dyDescent="0.25">
      <c r="A24" s="182" t="s">
        <v>89</v>
      </c>
      <c r="B24" s="183"/>
      <c r="C24" s="184"/>
      <c r="D24" s="108"/>
      <c r="E24" s="108" t="s">
        <v>10</v>
      </c>
      <c r="F24" s="110"/>
      <c r="G24" s="110"/>
      <c r="H24" s="110"/>
      <c r="I24" s="110"/>
    </row>
    <row r="25" spans="1:9" x14ac:dyDescent="0.25">
      <c r="A25" s="82"/>
      <c r="B25" s="83"/>
      <c r="C25" s="84"/>
      <c r="D25" s="81">
        <v>3</v>
      </c>
      <c r="E25" s="81" t="s">
        <v>12</v>
      </c>
      <c r="F25" s="77">
        <f t="shared" ref="F25" si="9">F26+F27</f>
        <v>2122</v>
      </c>
      <c r="G25" s="77">
        <f t="shared" ref="G25:G27" si="10">H25-F25</f>
        <v>1900</v>
      </c>
      <c r="H25" s="77">
        <f t="shared" ref="H25" si="11">H26+H27</f>
        <v>4022</v>
      </c>
      <c r="I25" s="77">
        <f t="shared" ref="I25:I39" si="12">(H25/F25)*100</f>
        <v>189.53817153628651</v>
      </c>
    </row>
    <row r="26" spans="1:9" x14ac:dyDescent="0.25">
      <c r="A26" s="173"/>
      <c r="B26" s="174"/>
      <c r="C26" s="175"/>
      <c r="D26" s="68">
        <v>32</v>
      </c>
      <c r="E26" s="69" t="s">
        <v>23</v>
      </c>
      <c r="F26" s="58">
        <v>2122</v>
      </c>
      <c r="G26" s="58">
        <f t="shared" si="10"/>
        <v>1900</v>
      </c>
      <c r="H26" s="58">
        <v>4022</v>
      </c>
      <c r="I26" s="58">
        <f t="shared" si="12"/>
        <v>189.53817153628651</v>
      </c>
    </row>
    <row r="27" spans="1:9" x14ac:dyDescent="0.25">
      <c r="A27" s="173"/>
      <c r="B27" s="174"/>
      <c r="C27" s="175"/>
      <c r="D27" s="60">
        <v>34</v>
      </c>
      <c r="E27" s="61" t="s">
        <v>34</v>
      </c>
      <c r="F27" s="62">
        <v>0</v>
      </c>
      <c r="G27" s="62">
        <f t="shared" si="10"/>
        <v>0</v>
      </c>
      <c r="H27" s="62">
        <v>0</v>
      </c>
      <c r="I27" s="62">
        <v>0</v>
      </c>
    </row>
    <row r="28" spans="1:9" x14ac:dyDescent="0.25">
      <c r="A28" s="182" t="s">
        <v>92</v>
      </c>
      <c r="B28" s="183"/>
      <c r="C28" s="184"/>
      <c r="D28" s="108"/>
      <c r="E28" s="108" t="s">
        <v>26</v>
      </c>
      <c r="F28" s="110"/>
      <c r="G28" s="110"/>
      <c r="H28" s="110"/>
      <c r="I28" s="110"/>
    </row>
    <row r="29" spans="1:9" x14ac:dyDescent="0.25">
      <c r="A29" s="82"/>
      <c r="B29" s="80"/>
      <c r="C29" s="81"/>
      <c r="D29" s="81">
        <v>3</v>
      </c>
      <c r="E29" s="81" t="s">
        <v>12</v>
      </c>
      <c r="F29" s="77">
        <f>F30</f>
        <v>60</v>
      </c>
      <c r="G29" s="77">
        <f t="shared" ref="G29:G30" si="13">H29-F29</f>
        <v>0</v>
      </c>
      <c r="H29" s="77">
        <f>H30</f>
        <v>60</v>
      </c>
      <c r="I29" s="77">
        <f t="shared" si="12"/>
        <v>100</v>
      </c>
    </row>
    <row r="30" spans="1:9" x14ac:dyDescent="0.25">
      <c r="A30" s="185"/>
      <c r="B30" s="186"/>
      <c r="C30" s="187"/>
      <c r="D30" s="68">
        <v>34</v>
      </c>
      <c r="E30" s="69" t="s">
        <v>34</v>
      </c>
      <c r="F30" s="58">
        <v>60</v>
      </c>
      <c r="G30" s="58">
        <f t="shared" si="13"/>
        <v>0</v>
      </c>
      <c r="H30" s="58">
        <v>60</v>
      </c>
      <c r="I30" s="58">
        <f t="shared" si="12"/>
        <v>100</v>
      </c>
    </row>
    <row r="31" spans="1:9" x14ac:dyDescent="0.25">
      <c r="A31" s="182" t="s">
        <v>93</v>
      </c>
      <c r="B31" s="183"/>
      <c r="C31" s="184"/>
      <c r="D31" s="108"/>
      <c r="E31" s="108" t="s">
        <v>33</v>
      </c>
      <c r="F31" s="110"/>
      <c r="G31" s="110"/>
      <c r="H31" s="110"/>
      <c r="I31" s="110"/>
    </row>
    <row r="32" spans="1:9" x14ac:dyDescent="0.25">
      <c r="A32" s="82"/>
      <c r="B32" s="80"/>
      <c r="C32" s="81"/>
      <c r="D32" s="81">
        <v>3</v>
      </c>
      <c r="E32" s="81" t="s">
        <v>12</v>
      </c>
      <c r="F32" s="77">
        <f t="shared" ref="F32" si="14">SUM(F33:F35)</f>
        <v>83200</v>
      </c>
      <c r="G32" s="77">
        <f t="shared" ref="G32:G46" si="15">H32-F32</f>
        <v>4304.3300000000017</v>
      </c>
      <c r="H32" s="77">
        <f t="shared" ref="H32" si="16">SUM(H33:H35)</f>
        <v>87504.33</v>
      </c>
      <c r="I32" s="77">
        <f t="shared" si="12"/>
        <v>105.1734735576923</v>
      </c>
    </row>
    <row r="33" spans="1:9" x14ac:dyDescent="0.25">
      <c r="A33" s="173"/>
      <c r="B33" s="174"/>
      <c r="C33" s="175"/>
      <c r="D33" s="68">
        <v>31</v>
      </c>
      <c r="E33" s="69" t="s">
        <v>13</v>
      </c>
      <c r="F33" s="58">
        <v>0</v>
      </c>
      <c r="G33" s="58">
        <f t="shared" si="15"/>
        <v>0</v>
      </c>
      <c r="H33" s="58">
        <v>0</v>
      </c>
      <c r="I33" s="58">
        <v>0</v>
      </c>
    </row>
    <row r="34" spans="1:9" x14ac:dyDescent="0.25">
      <c r="A34" s="173"/>
      <c r="B34" s="174"/>
      <c r="C34" s="175"/>
      <c r="D34" s="68">
        <v>32</v>
      </c>
      <c r="E34" s="69" t="s">
        <v>23</v>
      </c>
      <c r="F34" s="58">
        <v>82200</v>
      </c>
      <c r="G34" s="58">
        <f t="shared" si="15"/>
        <v>4300</v>
      </c>
      <c r="H34" s="58">
        <v>86500</v>
      </c>
      <c r="I34" s="58">
        <f t="shared" si="12"/>
        <v>105.23114355231145</v>
      </c>
    </row>
    <row r="35" spans="1:9" x14ac:dyDescent="0.25">
      <c r="A35" s="173"/>
      <c r="B35" s="174"/>
      <c r="C35" s="175"/>
      <c r="D35" s="68">
        <v>34</v>
      </c>
      <c r="E35" s="69" t="s">
        <v>34</v>
      </c>
      <c r="F35" s="58">
        <v>1000</v>
      </c>
      <c r="G35" s="58">
        <f t="shared" si="15"/>
        <v>4.3300000000000409</v>
      </c>
      <c r="H35" s="58">
        <v>1004.33</v>
      </c>
      <c r="I35" s="58">
        <f t="shared" si="12"/>
        <v>100.43299999999999</v>
      </c>
    </row>
    <row r="36" spans="1:9" ht="25.5" x14ac:dyDescent="0.25">
      <c r="A36" s="188"/>
      <c r="B36" s="189"/>
      <c r="C36" s="190"/>
      <c r="D36" s="81">
        <v>4</v>
      </c>
      <c r="E36" s="81" t="s">
        <v>14</v>
      </c>
      <c r="F36" s="77">
        <f t="shared" ref="F36" si="17">F37+F38+F39</f>
        <v>54218.48</v>
      </c>
      <c r="G36" s="77">
        <f t="shared" si="15"/>
        <v>-4304.3300000000017</v>
      </c>
      <c r="H36" s="77">
        <f t="shared" ref="H36" si="18">H37+H38+H39</f>
        <v>49914.15</v>
      </c>
      <c r="I36" s="77">
        <f t="shared" si="12"/>
        <v>92.061138563825466</v>
      </c>
    </row>
    <row r="37" spans="1:9" s="78" customFormat="1" ht="25.5" customHeight="1" x14ac:dyDescent="0.25">
      <c r="A37" s="185"/>
      <c r="B37" s="186"/>
      <c r="C37" s="187"/>
      <c r="D37" s="129">
        <v>41</v>
      </c>
      <c r="E37" s="69" t="s">
        <v>104</v>
      </c>
      <c r="F37" s="58">
        <v>0</v>
      </c>
      <c r="G37" s="58">
        <f t="shared" si="15"/>
        <v>3906.25</v>
      </c>
      <c r="H37" s="58">
        <v>3906.25</v>
      </c>
      <c r="I37" s="58">
        <v>0</v>
      </c>
    </row>
    <row r="38" spans="1:9" ht="25.5" x14ac:dyDescent="0.25">
      <c r="A38" s="173"/>
      <c r="B38" s="174"/>
      <c r="C38" s="175"/>
      <c r="D38" s="68">
        <v>42</v>
      </c>
      <c r="E38" s="69" t="s">
        <v>31</v>
      </c>
      <c r="F38" s="58">
        <v>49630.05</v>
      </c>
      <c r="G38" s="58">
        <f t="shared" si="15"/>
        <v>-8210.5800000000017</v>
      </c>
      <c r="H38" s="58">
        <v>41419.47</v>
      </c>
      <c r="I38" s="58">
        <f t="shared" si="12"/>
        <v>83.456434156322629</v>
      </c>
    </row>
    <row r="39" spans="1:9" ht="26.25" x14ac:dyDescent="0.25">
      <c r="A39" s="192"/>
      <c r="B39" s="193"/>
      <c r="C39" s="194"/>
      <c r="D39" s="116">
        <v>45</v>
      </c>
      <c r="E39" s="121" t="s">
        <v>96</v>
      </c>
      <c r="F39" s="123">
        <v>4588.43</v>
      </c>
      <c r="G39" s="123">
        <f t="shared" si="15"/>
        <v>0</v>
      </c>
      <c r="H39" s="123">
        <v>4588.43</v>
      </c>
      <c r="I39" s="122">
        <f t="shared" si="12"/>
        <v>100</v>
      </c>
    </row>
    <row r="40" spans="1:9" ht="25.5" x14ac:dyDescent="0.25">
      <c r="A40" s="82"/>
      <c r="B40" s="80"/>
      <c r="C40" s="81"/>
      <c r="D40" s="81">
        <v>5</v>
      </c>
      <c r="E40" s="81" t="s">
        <v>18</v>
      </c>
      <c r="F40" s="77">
        <f t="shared" ref="F40:H40" si="19">F41</f>
        <v>0</v>
      </c>
      <c r="G40" s="77">
        <f t="shared" si="15"/>
        <v>0</v>
      </c>
      <c r="H40" s="77">
        <f t="shared" si="19"/>
        <v>0</v>
      </c>
      <c r="I40" s="77">
        <v>0</v>
      </c>
    </row>
    <row r="41" spans="1:9" ht="25.5" x14ac:dyDescent="0.25">
      <c r="A41" s="173"/>
      <c r="B41" s="174"/>
      <c r="C41" s="175"/>
      <c r="D41" s="68">
        <v>54</v>
      </c>
      <c r="E41" s="63" t="s">
        <v>25</v>
      </c>
      <c r="F41" s="58">
        <v>0</v>
      </c>
      <c r="G41" s="58">
        <f t="shared" si="15"/>
        <v>0</v>
      </c>
      <c r="H41" s="58">
        <v>0</v>
      </c>
      <c r="I41" s="58">
        <v>0</v>
      </c>
    </row>
    <row r="42" spans="1:9" x14ac:dyDescent="0.25">
      <c r="A42" s="182" t="s">
        <v>94</v>
      </c>
      <c r="B42" s="183"/>
      <c r="C42" s="184"/>
      <c r="D42" s="108"/>
      <c r="E42" s="108" t="s">
        <v>35</v>
      </c>
      <c r="F42" s="110"/>
      <c r="G42" s="110"/>
      <c r="H42" s="110"/>
      <c r="I42" s="110"/>
    </row>
    <row r="43" spans="1:9" x14ac:dyDescent="0.25">
      <c r="A43" s="188"/>
      <c r="B43" s="189"/>
      <c r="C43" s="190"/>
      <c r="D43" s="81">
        <v>3</v>
      </c>
      <c r="E43" s="81" t="s">
        <v>12</v>
      </c>
      <c r="F43" s="77">
        <f t="shared" ref="F43:H43" si="20">F44</f>
        <v>0</v>
      </c>
      <c r="G43" s="77">
        <f t="shared" si="15"/>
        <v>0</v>
      </c>
      <c r="H43" s="77">
        <f t="shared" si="20"/>
        <v>0</v>
      </c>
      <c r="I43" s="77">
        <v>0</v>
      </c>
    </row>
    <row r="44" spans="1:9" x14ac:dyDescent="0.25">
      <c r="A44" s="173"/>
      <c r="B44" s="174"/>
      <c r="C44" s="175"/>
      <c r="D44" s="68">
        <v>32</v>
      </c>
      <c r="E44" s="69" t="s">
        <v>23</v>
      </c>
      <c r="F44" s="58">
        <v>0</v>
      </c>
      <c r="G44" s="58">
        <f t="shared" si="15"/>
        <v>0</v>
      </c>
      <c r="H44" s="58">
        <v>0</v>
      </c>
      <c r="I44" s="58">
        <v>0</v>
      </c>
    </row>
    <row r="45" spans="1:9" ht="25.5" x14ac:dyDescent="0.25">
      <c r="A45" s="188"/>
      <c r="B45" s="189"/>
      <c r="C45" s="190"/>
      <c r="D45" s="81">
        <v>4</v>
      </c>
      <c r="E45" s="81" t="s">
        <v>14</v>
      </c>
      <c r="F45" s="77">
        <f t="shared" ref="F45:H45" si="21">F46</f>
        <v>0</v>
      </c>
      <c r="G45" s="77">
        <f t="shared" si="15"/>
        <v>0</v>
      </c>
      <c r="H45" s="77">
        <f t="shared" si="21"/>
        <v>0</v>
      </c>
      <c r="I45" s="77">
        <v>0</v>
      </c>
    </row>
    <row r="46" spans="1:9" ht="25.5" x14ac:dyDescent="0.25">
      <c r="A46" s="173"/>
      <c r="B46" s="174"/>
      <c r="C46" s="175"/>
      <c r="D46" s="115">
        <v>42</v>
      </c>
      <c r="E46" s="69" t="s">
        <v>31</v>
      </c>
      <c r="F46" s="58">
        <v>0</v>
      </c>
      <c r="G46" s="58">
        <f t="shared" si="15"/>
        <v>0</v>
      </c>
      <c r="H46" s="58">
        <v>0</v>
      </c>
      <c r="I46" s="58">
        <v>0</v>
      </c>
    </row>
    <row r="47" spans="1:9" x14ac:dyDescent="0.25">
      <c r="A47" s="191"/>
      <c r="B47" s="191"/>
      <c r="C47" s="191"/>
      <c r="D47" s="124"/>
      <c r="E47" s="125"/>
      <c r="F47" s="126"/>
      <c r="G47" s="126"/>
      <c r="H47" s="126"/>
      <c r="I47" s="126"/>
    </row>
  </sheetData>
  <mergeCells count="38">
    <mergeCell ref="A47:C47"/>
    <mergeCell ref="A39:C39"/>
    <mergeCell ref="A34:C34"/>
    <mergeCell ref="A35:C35"/>
    <mergeCell ref="A36:C36"/>
    <mergeCell ref="A45:C45"/>
    <mergeCell ref="A46:C46"/>
    <mergeCell ref="A38:C38"/>
    <mergeCell ref="A41:C41"/>
    <mergeCell ref="A42:C42"/>
    <mergeCell ref="A43:C43"/>
    <mergeCell ref="A44:C44"/>
    <mergeCell ref="A37:C37"/>
    <mergeCell ref="A28:C28"/>
    <mergeCell ref="A24:C24"/>
    <mergeCell ref="A26:C26"/>
    <mergeCell ref="A31:C31"/>
    <mergeCell ref="A33:C33"/>
    <mergeCell ref="A30:C30"/>
    <mergeCell ref="A12:C12"/>
    <mergeCell ref="A13:C13"/>
    <mergeCell ref="A14:C14"/>
    <mergeCell ref="A17:C17"/>
    <mergeCell ref="A27:C27"/>
    <mergeCell ref="A19:C19"/>
    <mergeCell ref="A18:C18"/>
    <mergeCell ref="A20:C20"/>
    <mergeCell ref="A21:C21"/>
    <mergeCell ref="A22:C22"/>
    <mergeCell ref="A23:C23"/>
    <mergeCell ref="A15:C15"/>
    <mergeCell ref="A11:C11"/>
    <mergeCell ref="A1:I1"/>
    <mergeCell ref="A3:I3"/>
    <mergeCell ref="A5:C5"/>
    <mergeCell ref="A7:C7"/>
    <mergeCell ref="A8:C8"/>
    <mergeCell ref="A9:C9"/>
  </mergeCells>
  <pageMargins left="0.7" right="0.7" top="0.75" bottom="0.75" header="0.3" footer="0.3"/>
  <pageSetup paperSize="9" scale="77" fitToHeight="0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 POSEBNI DIO</vt:lpstr>
      <vt:lpstr>' Račun prihoda i rashoda'!Podrucje_ispisa</vt:lpstr>
      <vt:lpstr>'Rashodi prema funkcijskoj kl'!Podrucje_ispisa</vt:lpstr>
      <vt:lpstr>SAŽETAK!Podrucje_ispisa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Tajnica</cp:lastModifiedBy>
  <cp:lastPrinted>2024-11-26T11:45:52Z</cp:lastPrinted>
  <dcterms:created xsi:type="dcterms:W3CDTF">2022-08-12T12:51:27Z</dcterms:created>
  <dcterms:modified xsi:type="dcterms:W3CDTF">2024-11-27T10:45:50Z</dcterms:modified>
</cp:coreProperties>
</file>